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https://sustainablericeorg.sharepoint.com/sites/SecretariatWorkingSpace/Shared Documents/Activities/3.5 Assurance/03 2023_Ongoing Development/IMS Standard and Guidelines/"/>
    </mc:Choice>
  </mc:AlternateContent>
  <xr:revisionPtr revIDLastSave="10" documentId="8_{B269375F-BF42-4F84-A8A2-C39CB2331C1B}" xr6:coauthVersionLast="47" xr6:coauthVersionMax="47" xr10:uidLastSave="{25EF65AB-885E-4C77-849B-0B0E40F12C47}"/>
  <bookViews>
    <workbookView xWindow="43080" yWindow="-120" windowWidth="29040" windowHeight="15720" tabRatio="288" activeTab="1" xr2:uid="{00000000-000D-0000-FFFF-FFFF00000000}"/>
  </bookViews>
  <sheets>
    <sheet name="Title" sheetId="2" r:id="rId1"/>
    <sheet name="Checklist" sheetId="1" r:id="rId2"/>
  </sheets>
  <externalReferences>
    <externalReference r:id="rId3"/>
  </externalReferences>
  <definedNames>
    <definedName name="Five" localSheetId="0">'[1]Checklist SRP Standard'!$X$6:$X$10</definedName>
    <definedName name="Five">Checklist!$X$6:$X$11</definedName>
    <definedName name="Four" localSheetId="0">'[1]Checklist SRP Standard'!$Y$6:$Y$9</definedName>
    <definedName name="Four">Checklist!$Y$6:$Y$8</definedName>
    <definedName name="FS" localSheetId="0">'[1]Checklist SRP Standard'!$AI$6:$AI$9</definedName>
    <definedName name="FS">Checklist!$AI$6:$AI$8</definedName>
    <definedName name="IF" localSheetId="0">'[1]Checklist SRP Standard'!$AD$6:$AD$9</definedName>
    <definedName name="IF">Checklist!$AD$6:$AD$8</definedName>
    <definedName name="irr" localSheetId="0">'[1]Checklist SRP Standard'!$AJ$6:$AJ$9</definedName>
    <definedName name="irr">Checklist!$AJ$6:$AJ$8</definedName>
    <definedName name="minf">Checklist!$AE$6:$AE$7</definedName>
    <definedName name="Minfi">Checklist!$AF$6:$AF$8</definedName>
    <definedName name="mint">Checklist!$AG$6:$AG$7</definedName>
    <definedName name="Riva" localSheetId="0">'[1]Checklist SRP Standard'!$AL$6:$AL$7</definedName>
    <definedName name="Riva">Checklist!$AL$6:$AL$7</definedName>
    <definedName name="Season" localSheetId="0">'[1]Checklist SRP Standard'!$AK$6:$AK$8</definedName>
    <definedName name="Season">Checklist!$AK$6:$AK$7</definedName>
    <definedName name="Size" localSheetId="0">'[1]Checklist SRP Standard'!$AH$6:$AH$8</definedName>
    <definedName name="Size">Checklist!$AH$6:$AH$7</definedName>
    <definedName name="three" localSheetId="0">'[1]Checklist SRP Standard'!$Z$6:$Z$8</definedName>
    <definedName name="three">Checklist!$Z$6:$Z$7</definedName>
    <definedName name="two" localSheetId="0">'[1]Checklist SRP Standard'!$AA$6:$AA$7</definedName>
    <definedName name="two">Checklist!$AA$6:$AA$7</definedName>
    <definedName name="YN" localSheetId="0">'[1]Checklist SRP Standard'!$AB$6:$AB$7</definedName>
    <definedName name="YN">Checklist!$AB$6:$AB$7</definedName>
  </definedNames>
  <calcPr calcId="191028"/>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J55" i="1" l="1"/>
  <c r="H55" i="1"/>
  <c r="K55" i="1" s="1"/>
  <c r="J53" i="1"/>
  <c r="H53" i="1"/>
  <c r="K53" i="1" s="1"/>
  <c r="J47" i="1"/>
  <c r="H47" i="1"/>
  <c r="K47" i="1" s="1"/>
  <c r="J46" i="1"/>
  <c r="H46" i="1"/>
  <c r="K46" i="1" s="1"/>
  <c r="H43" i="1" l="1"/>
  <c r="K43" i="1" s="1"/>
  <c r="H44" i="1"/>
  <c r="J44" i="1" s="1"/>
  <c r="H45" i="1"/>
  <c r="K45" i="1" s="1"/>
  <c r="H49" i="1"/>
  <c r="J49" i="1" s="1"/>
  <c r="H48" i="1"/>
  <c r="J48" i="1" s="1"/>
  <c r="H54" i="1"/>
  <c r="J54" i="1" s="1"/>
  <c r="H50" i="1"/>
  <c r="K50" i="1" s="1"/>
  <c r="H51" i="1"/>
  <c r="K51" i="1" s="1"/>
  <c r="H52" i="1"/>
  <c r="H56" i="1"/>
  <c r="K56" i="1" s="1"/>
  <c r="AQ22" i="1"/>
  <c r="E35" i="1"/>
  <c r="E36" i="1"/>
  <c r="E37" i="1"/>
  <c r="E38" i="1"/>
  <c r="E39" i="1"/>
  <c r="E40" i="1"/>
  <c r="AN6" i="1"/>
  <c r="AO14" i="1"/>
  <c r="AP23" i="1"/>
  <c r="AQ23" i="1"/>
  <c r="AP24" i="1"/>
  <c r="AQ24" i="1"/>
  <c r="AP25" i="1"/>
  <c r="AQ25" i="1"/>
  <c r="AP26" i="1"/>
  <c r="AQ26" i="1"/>
  <c r="AP27" i="1"/>
  <c r="AQ27" i="1"/>
  <c r="K48" i="1" l="1"/>
  <c r="K52" i="1"/>
  <c r="J52" i="1"/>
  <c r="J51" i="1"/>
  <c r="K44" i="1"/>
  <c r="AQ20" i="1" s="1"/>
  <c r="J43" i="1"/>
  <c r="AP22" i="1"/>
  <c r="K54" i="1"/>
  <c r="J50" i="1"/>
  <c r="J45" i="1"/>
  <c r="AA31" i="1"/>
  <c r="AA29" i="1"/>
  <c r="AA30" i="1"/>
  <c r="E13" i="1"/>
  <c r="K49" i="1"/>
  <c r="AA25" i="1" l="1"/>
  <c r="AA28" i="1"/>
  <c r="AA27" i="1"/>
  <c r="AP21" i="1"/>
  <c r="AP20" i="1"/>
  <c r="Z27" i="1"/>
  <c r="AN13" i="1"/>
  <c r="AN12" i="1"/>
  <c r="Z29" i="1"/>
  <c r="Z26" i="1"/>
  <c r="AN11" i="1"/>
  <c r="Z31" i="1"/>
  <c r="Z28" i="1"/>
  <c r="Z30" i="1"/>
  <c r="Z25" i="1"/>
  <c r="AN5" i="1"/>
  <c r="E14" i="1"/>
  <c r="AA26" i="1"/>
  <c r="AQ21" i="1"/>
</calcChain>
</file>

<file path=xl/sharedStrings.xml><?xml version="1.0" encoding="utf-8"?>
<sst xmlns="http://schemas.openxmlformats.org/spreadsheetml/2006/main" count="296" uniqueCount="203">
  <si>
    <t>SRP IMS STANDARD CHECKLIST</t>
  </si>
  <si>
    <t>based on:</t>
  </si>
  <si>
    <t>Version control</t>
  </si>
  <si>
    <t>Version 1.0</t>
  </si>
  <si>
    <t>Based SRP IMS Standard Checklist - Version 1.0 December 2020</t>
  </si>
  <si>
    <t>Version 2.0</t>
  </si>
  <si>
    <t>Update July 2022</t>
  </si>
  <si>
    <t>Version 2.1</t>
  </si>
  <si>
    <t>Back calculations</t>
  </si>
  <si>
    <t>Drop Down lists</t>
  </si>
  <si>
    <t>Testing</t>
  </si>
  <si>
    <t>Five</t>
  </si>
  <si>
    <t>Four</t>
  </si>
  <si>
    <t>Three</t>
  </si>
  <si>
    <t>Two</t>
  </si>
  <si>
    <t>YN</t>
  </si>
  <si>
    <t>FT</t>
  </si>
  <si>
    <t>IF</t>
  </si>
  <si>
    <t>MinF</t>
  </si>
  <si>
    <t>Minfi</t>
  </si>
  <si>
    <t>mint</t>
  </si>
  <si>
    <t>Size</t>
  </si>
  <si>
    <t>FS</t>
  </si>
  <si>
    <t>irr</t>
  </si>
  <si>
    <t>Season</t>
  </si>
  <si>
    <t>Riva</t>
  </si>
  <si>
    <t>total sum scor column</t>
  </si>
  <si>
    <t>a</t>
  </si>
  <si>
    <t>Yes</t>
  </si>
  <si>
    <t>Group</t>
  </si>
  <si>
    <t>I do not use irrigation, I have a rainfed production system</t>
  </si>
  <si>
    <t>b</t>
  </si>
  <si>
    <t>&lt;1 ha</t>
  </si>
  <si>
    <t>Single crop rice</t>
  </si>
  <si>
    <t>None</t>
  </si>
  <si>
    <t xml:space="preserve">wet </t>
  </si>
  <si>
    <t>High yielding cultivar</t>
  </si>
  <si>
    <t>max totaal</t>
  </si>
  <si>
    <t>Please fill in all boxes that are colored blue,</t>
  </si>
  <si>
    <t>No</t>
  </si>
  <si>
    <t>Cooperative</t>
  </si>
  <si>
    <t>I have an irrigated surface water production system that is flood prone</t>
  </si>
  <si>
    <t>c</t>
  </si>
  <si>
    <t>1 to 4 ha</t>
  </si>
  <si>
    <t>Double crop rice-rice</t>
  </si>
  <si>
    <t>Surface water</t>
  </si>
  <si>
    <t>dry</t>
  </si>
  <si>
    <t>Specialty quality variety</t>
  </si>
  <si>
    <t>d</t>
  </si>
  <si>
    <t>e</t>
  </si>
  <si>
    <t>Triple crop with at least one rice</t>
  </si>
  <si>
    <t>Both ground and surface</t>
  </si>
  <si>
    <t>and provide comments in yellow boxes</t>
  </si>
  <si>
    <t>Overall score</t>
  </si>
  <si>
    <t># Not applicable</t>
  </si>
  <si>
    <t>Sumif range van alle non applicables</t>
  </si>
  <si>
    <t>Score on standard</t>
  </si>
  <si>
    <t>Points</t>
  </si>
  <si>
    <t>Final score</t>
  </si>
  <si>
    <t xml:space="preserve">Missed Thresholds </t>
  </si>
  <si>
    <t>Requirements</t>
  </si>
  <si>
    <t>R10 warning</t>
  </si>
  <si>
    <t>General Questions</t>
  </si>
  <si>
    <t>Answer</t>
  </si>
  <si>
    <t>Comments</t>
  </si>
  <si>
    <t>G1</t>
  </si>
  <si>
    <t>Date of the assessment (dd-mm-yyyy)</t>
  </si>
  <si>
    <t>Results</t>
  </si>
  <si>
    <t>score</t>
  </si>
  <si>
    <t>thresholds not met</t>
  </si>
  <si>
    <t>Filters</t>
  </si>
  <si>
    <t>Applies to</t>
  </si>
  <si>
    <t>G2</t>
  </si>
  <si>
    <t>What is the name, address, contact information and function of the person who filled in this document?</t>
  </si>
  <si>
    <t>Farm Management</t>
  </si>
  <si>
    <t>1-3</t>
  </si>
  <si>
    <t>G3</t>
  </si>
  <si>
    <t>In which country is the farm situated?</t>
  </si>
  <si>
    <t>Pre Planting</t>
  </si>
  <si>
    <t>4-9</t>
  </si>
  <si>
    <t>G4</t>
  </si>
  <si>
    <t>What is the name of the farmer?</t>
  </si>
  <si>
    <t>Water Management</t>
  </si>
  <si>
    <t>10-14</t>
  </si>
  <si>
    <t>G5</t>
  </si>
  <si>
    <t>Who manages the farm? (the farmer itself / farm manager / etc)</t>
  </si>
  <si>
    <t>Nutrient Management</t>
  </si>
  <si>
    <t>15-18</t>
  </si>
  <si>
    <t>G6</t>
  </si>
  <si>
    <t>What is the farm size? (please specify the total farm size, including areas for other crops than rice or cattle). Please select one of the options in the list in the answer box</t>
  </si>
  <si>
    <t>Pest Management</t>
  </si>
  <si>
    <t>19-23</t>
  </si>
  <si>
    <t>G7</t>
  </si>
  <si>
    <t>What type of farming system is used on the farm? 
Please select one of the options in the list in the answer box</t>
  </si>
  <si>
    <t>yield, productivity</t>
  </si>
  <si>
    <t>Do you irrigate?</t>
  </si>
  <si>
    <t>11,12,13</t>
  </si>
  <si>
    <t>Harvest and Post Harvest</t>
  </si>
  <si>
    <t>24-31</t>
  </si>
  <si>
    <t>G8</t>
  </si>
  <si>
    <t>What type of irrigation is applied on the farm?
Please select one of the options in the list in the answer box</t>
  </si>
  <si>
    <t>Food safety</t>
  </si>
  <si>
    <t>Do you dry your rice yourself?</t>
  </si>
  <si>
    <t>Health and Safety</t>
  </si>
  <si>
    <t>31-39</t>
  </si>
  <si>
    <t>G9</t>
  </si>
  <si>
    <t>What season was the rice grown for which this form is filled in?
Please select one of the options in the list in the answer box</t>
  </si>
  <si>
    <t>Water, nutrients, pesticides</t>
  </si>
  <si>
    <t>Do you store your rice?</t>
  </si>
  <si>
    <t>Labour</t>
  </si>
  <si>
    <t>40-45</t>
  </si>
  <si>
    <t>G10</t>
  </si>
  <si>
    <t>What variety of rice was cultivated?
Please select one of the options in the list in the answer box</t>
  </si>
  <si>
    <t>Biodiversity</t>
  </si>
  <si>
    <t>Do you have children below the age of 18 working on the farm?</t>
  </si>
  <si>
    <t>G11a</t>
  </si>
  <si>
    <t xml:space="preserve">Does the farm belong to or participate in any schemes / certification / standards? </t>
  </si>
  <si>
    <t>Community</t>
  </si>
  <si>
    <t>Do you have children of school age?</t>
  </si>
  <si>
    <t>G11b</t>
  </si>
  <si>
    <t>If yes, which schemes / certification / standards?</t>
  </si>
  <si>
    <t>GHG</t>
  </si>
  <si>
    <t>Do you have hired workers?</t>
  </si>
  <si>
    <t>43,44,45,46</t>
  </si>
  <si>
    <t>H&amp;S, Labour rights, Child labour</t>
  </si>
  <si>
    <r>
      <t xml:space="preserve">Filters: Fill in the answers that are applicable to your farm
</t>
    </r>
    <r>
      <rPr>
        <b/>
        <i/>
        <sz val="18"/>
        <color rgb="FF007C6B"/>
        <rFont val="Calibri"/>
        <family val="2"/>
        <scheme val="minor"/>
      </rPr>
      <t xml:space="preserve">By activating the filters only the questions that are relevant to your specific situation are shown </t>
    </r>
  </si>
  <si>
    <t>Filter on/off</t>
  </si>
  <si>
    <t>Do you store your rice yourself?</t>
  </si>
  <si>
    <t>Are there children below the age of 18 working on the farm?</t>
  </si>
  <si>
    <t>Are there children living on the farm of the age of compulsory schooling?</t>
  </si>
  <si>
    <t>No.</t>
  </si>
  <si>
    <t>IMS Element</t>
  </si>
  <si>
    <t>Requirement</t>
  </si>
  <si>
    <t>Compliance Level</t>
  </si>
  <si>
    <t>Score</t>
  </si>
  <si>
    <t>Score (hidden)</t>
  </si>
  <si>
    <t>Threshold (Y/N)</t>
  </si>
  <si>
    <t>max score</t>
  </si>
  <si>
    <t>Yield, Profitability</t>
  </si>
  <si>
    <t>Legality, establishment and organization of IMS</t>
  </si>
  <si>
    <t>a)	The legal entity has been granted the legal right to carry out agricultural production and/or trading and be able to legally contract with and represent the producer members/production sites. An organizational chart is available indicating all IMS staff are in place with roles designated and implemented. Responsibilities for key tasks and the qualifications required are identified. The functions are described, assigned and shared with the concerned officer. A documented set of procedures and process are available.
b)	A simple organizational chart is in place with details according to assigned persons and their functions (job descriptions are not required). A documented set of procedures and process is available.
c)	A simple organizational chart is in place with details according to assigned persons and their functions (job descriptions are not required). A documented set of procedures and process is not available.
d)	Not clearly identifiable as a legal entity and no available organizational chart and description of functions are available.</t>
  </si>
  <si>
    <t>3
2*
1
0</t>
  </si>
  <si>
    <t>X</t>
  </si>
  <si>
    <t>Impartiality</t>
  </si>
  <si>
    <t>•	All IMS staff have signed and understood the meaning of a conflict-of-interest declaration.
•	The declaration includes a clause that s/he cannot inspect or approve a group member with whom s/he has a potential or actual conflict of interest.
•	IMS staff also commit to declare any such perceived or actual conflict of interest.
•	All declarations are verified by the IMS Manager.</t>
  </si>
  <si>
    <t>a)	All IMS staff have signed the declaration.
b)	Some IMS staff members have signed the declaration.
c)	None of the IMS staff have signed the declaration OR there is no declaration in place.</t>
  </si>
  <si>
    <t>3
1*
0</t>
  </si>
  <si>
    <t xml:space="preserve">Producer list </t>
  </si>
  <si>
    <t xml:space="preserve">a)	A complete and up-to-date producer list is available.
b)	The producer list is incomplete.
c)	The producers list information is not correct/ not updated OR no producer list in place. </t>
  </si>
  <si>
    <t>3
2*
0</t>
  </si>
  <si>
    <t>Producer agreements</t>
  </si>
  <si>
    <t>•	All individual agreements with each producer are retained centrally and updated at IMS level; each producer receives a copy of their agreement.
•	The agreement with each producer contains at least the rights and obligations of both parties including termination of membership, and the right to appeal the decision following the producer group’s stipulated grievance procedure.
•	The agreement is in writing and signed or follows the procedure established for agreements (e.g. recorded, witnessed).
•	The agreement and consequences of enrolment must be understood by the producers.</t>
  </si>
  <si>
    <t>a)	Signed agreements between each producer and the group legal entity are completed for all registered members. Members have a copy of their agreement and are well informed of their enrolment, responsibilities and consequences.
b)	The agreements are incomplete (not all members sign the agreement OR the agreement is not completely mentioned the element stipulated in requirements), OR members do not have a copy of their agreement.
c)	No individual agreements in place.</t>
  </si>
  <si>
    <t>3
2*
0</t>
  </si>
  <si>
    <t>Gender equality</t>
  </si>
  <si>
    <t>•	A written gender equality promotion policy is communicated to group members/workers.
•	A committee is appointed, responsible for implementation, monitoring and evaluation of measures to promote gender equality and women’s empowerment.
•	At least twice per year a meeting is organized including all IMS management staff and group members to review progress on enhancing gender equality and women’s empowerment.</t>
  </si>
  <si>
    <t>a)	All three requirements are in place and followed.
b)	Two out of three of the requirements are in place and followed.
c)	None or only one of the three requirements is in place</t>
  </si>
  <si>
    <t>3
2*
0</t>
  </si>
  <si>
    <t>Risk assessment</t>
  </si>
  <si>
    <t>•	A risk assessment is carried out in accordance with a documented risk assessment procedure and conducted to assess the producer’s risk profile.
•	The risk assessment is reviewed annually.
•	The results and follow-up actions are documented.</t>
  </si>
  <si>
    <t>a)	A risk assessment is carried out in accordance with the pre- agreed procedure, reviewed annually and documentation is complete.
b)	A risk assessment is carried out, but not in full accordance with the procedure, or documentation is incomplete.
c)	No risk assessment has been carried out or no annual review has taken place.</t>
  </si>
  <si>
    <t>3*
2
1</t>
  </si>
  <si>
    <t>Internal assessment</t>
  </si>
  <si>
    <t>•	A system for internal assessment is in place and implemented.
•	New producers must be internally assessed individually in the first year of joining the group.
•	All producers must be internally assessed individually (or peer to peer reviewed) before the first year of every cycle of the third-party assessment.
•	A clear mechanism determines the frequency of internal assessment for existing members based on a risk profile clearly defined and documented in the risk assessment.
•	Individual internal assessment results are documented in the Individual Farmer Reports  and in the Group Summary Report. Reports contain producer identification, previous production and current estimation, producers’ signature, inspection date, inspector’s name, non- conformities identified, corrections and corrective actions, approval or sanction decision.</t>
  </si>
  <si>
    <t>a)	A system for internal assessment is in place and implemented according to the requirements.
b)	A system for internal assessment is partly in place or implemented.
c)	No such system is in place or implemented.</t>
  </si>
  <si>
    <t>3*
1
0</t>
  </si>
  <si>
    <t>Approval and sanction system</t>
  </si>
  <si>
    <t>The IMS has an approval and sanction system in place, including an approval and sanction manager or committee, a procedure for decision-making and corrective measures, a documented and signed up-to-date decision for all inspected producers and communication of all decisions to the respective producers. It also includes a procedure for the producer’s right to appeal, which has been clearly communicated to all members of the producer group.</t>
  </si>
  <si>
    <t>a)	The system is in place and implemented with all mentioned elements.
b)	The system is partly in place or implemented.
c)	No such system is in place or implemented.</t>
  </si>
  <si>
    <t>3
2*
0</t>
  </si>
  <si>
    <t>Self-assessment</t>
  </si>
  <si>
    <t>•	Self-assessment process at IMS level shall be available in order to assess key constraints to be addressed in order to reach compliance with the SRP Standard and to estimate what changes will be needed from the outset.
•	Self-assessment may involve a process of training, coaching and development of action plans.
•	Self-assessment will be accomplished by farmer group members who have received relevant and adequate training with updated IMS training records to show for it.
•	The principle of impartiality shall be implemented for self-assessment conducted by IMS staff.
•	Results are documented and made available to the third-party auditor prior to the audit.</t>
  </si>
  <si>
    <t>a)	A self-assessment as per required process and procedures has been carried out; the results have been documented and made available to the auditor prior to the audit.
b)	A self-assessment has been carried out and the results have been documented but not made available to the auditor prior to the audit.
c)	A self-assessment has been carried out fully to all group members.
d)	A self-assessment has been carried but NOT fully to all group members, OR no self-assessment has been conducted.</t>
  </si>
  <si>
    <t>3
2
1*
0</t>
  </si>
  <si>
    <t>Group Management Plan</t>
  </si>
  <si>
    <t>x</t>
  </si>
  <si>
    <t>Chain of Custody Requirements</t>
  </si>
  <si>
    <t>a)	All CoC procedures are in place as per requirements; relevant staff are well aware of the procedures, and these are implemented in practice.
b)	The procedures are partly in place. However, paddy and rice products are handled and sold with the compliant claim according to the Chain of Custody model chosen and can be proven from the records and documentation.
c)	No procedures of Chain of Custody system is in place nor implemented OR producers implement mass balance.</t>
  </si>
  <si>
    <t>Complaint management</t>
  </si>
  <si>
    <t>a)	An effective, fully compliant complaint management system is in place and documented.
b)	The complaint handling system is in place but not effectively implemented in practice.
c)	No complaint handling system in place</t>
  </si>
  <si>
    <t>3
1*
0</t>
  </si>
  <si>
    <t>Service providers</t>
  </si>
  <si>
    <t>Full records are maintained to demonstrate that the competency of any service providers has been assessed and meets the requirements of the SRP Standard.
The work of service providers should follow relevant requirements and procedures in accordance with the applicant's IMS; such requirements must be specified in service level agreements or contracts.</t>
  </si>
  <si>
    <t>a)	No service providers used.
b)	Records to demonstrate that the competency of service providers has been assessed and meets the requirements of the SRP Standard are available. Service agreements/ contracts are in place.
c)	Records to demonstrate the competency of service providers are available but incomplete.
d)	No service provider assessment system in place.</t>
  </si>
  <si>
    <t>Claims and use of SRP-Verified Label</t>
  </si>
  <si>
    <t>3*
0</t>
  </si>
  <si>
    <t>SRP IMS Standard Checklist - Version 2.1</t>
  </si>
  <si>
    <t>Ref: NO-241123-TC-EN-040</t>
  </si>
  <si>
    <t>Adjustment in accordance to Assurance Scheme 2.0 - IMS Standard  Version 1.1 effective January 2024</t>
  </si>
  <si>
    <t>•	Documentation shall be available to demonstrate the legal standing of the producer group and its legal right to carry out agricultural production and/or trading and be able to legally contract with and represent the producer members/production sites.
•	An organizational chart, description of functions and responsibility for the IMS Team is in place; a simple model and minimum requirements for each role is available in Annex 1 of IMS Standard.
•	The documented set of procedures and processes that a group will implement shall be available to ensure it can achieve its specified requirements, including for continuous improvement. These are as follows:
-	Members enrolment and exclusion procedure.
-	Internal approval procedure.
-	Grievance mechanism &amp; complaint handling procedure.
-	Members’ appeal procedure.
-	Internal assessment procedure.
-	Traceability &amp; product handling procedure.
•	When the producer group does not have legal status, it must comply as specified in the definition.</t>
  </si>
  <si>
    <t>A complete list of producers participating in the programme is retained centrally and updated at IMS level. The list documents the following information for each producer:
-	Producers name, contact details, group ID number.
-	Land status (owned or leased).
-	Location of production area and GPS coordinates.
-	Total growing/ production area and/or quantity for each registered product.
-	Entry date to the programme.
-	Production (previous yields since entry date and current year’s estimate) validated by IMS.</t>
  </si>
  <si>
    <t>3
2*
0</t>
  </si>
  <si>
    <t xml:space="preserve">•	In the producer/farmer level, the Chain of Custody models that recognized are Identity Preservation (IP) and Product Segregation (Seg)
•	Control procedures are established and documented, including a flowchart of the products from their origin, procedure to record production and yields, product movement, product storage, sales and resale.
•	Risk points must be identified, and a mitigation plan must be defined to mitigate mixing risk for each chain.
•	The Chain of Custody system requires that all transaction documentation (purchase invoices, sales invoices, other sales-related and dispatch documentation) shall be recorded at IMS level.
The IMS shall demonstrate that SRP-Verified rice is handled in its facilities that follow the requirements in the SRP CoC Standard requirements. </t>
  </si>
  <si>
    <t>3
2*
0</t>
  </si>
  <si>
    <t>N/A
3
1*
0</t>
  </si>
  <si>
    <r>
      <t>In making on or off-pack claims and in using the SRP-Verified Label, the producer group and supply chain partners comply with the</t>
    </r>
    <r>
      <rPr>
        <sz val="11"/>
        <color rgb="FF0070C0"/>
        <rFont val="Calibri"/>
        <family val="2"/>
        <scheme val="minor"/>
      </rPr>
      <t xml:space="preserve"> SRP CoC Standard, SRP Brand Manual &amp; Claim Guidelines, and the SRP Assurance Scheme.</t>
    </r>
  </si>
  <si>
    <r>
      <t xml:space="preserve">a)	All claims and usage of the SRP-Verified Label comply with </t>
    </r>
    <r>
      <rPr>
        <sz val="11"/>
        <color rgb="FF0070C0"/>
        <rFont val="Calibri"/>
        <family val="2"/>
        <scheme val="minor"/>
      </rPr>
      <t>the SRP CoC Standard, SRP Brand Manual &amp; Claim Guidelines, and the SRP Assurance Scheme.</t>
    </r>
    <r>
      <rPr>
        <sz val="11"/>
        <color theme="1"/>
        <rFont val="Calibri"/>
        <family val="2"/>
        <scheme val="minor"/>
      </rPr>
      <t xml:space="preserve">
b)	Logo/label use and product claims do not fully comply with the </t>
    </r>
    <r>
      <rPr>
        <sz val="11"/>
        <color rgb="FF0070C0"/>
        <rFont val="Calibri"/>
        <family val="2"/>
        <scheme val="minor"/>
      </rPr>
      <t>SRP CoC Standard, SRP Brand Manual &amp; Claim Guidelines, and the SRP Assurance Scheme.</t>
    </r>
  </si>
  <si>
    <r>
      <t xml:space="preserve">•	A group management plan is in place and updated annually, including all actions taken to address issues identified in the risk assessment, internal assessment reports (documented in the Group Summary Report), self-assessment reports, and third-party assessment findings.
•	Group management plan includes as a minimum, soil fertilization, integrated pest management and social and gender equality policy.
•	The actions are implemented and documented.
•	The annual plan should be related to </t>
    </r>
    <r>
      <rPr>
        <sz val="11"/>
        <color rgb="FF0070C0"/>
        <rFont val="Calibri"/>
        <family val="2"/>
        <scheme val="minor"/>
      </rPr>
      <t>SMART results (Specific, Measurable, Achievable, Relevant and Time-Bound).</t>
    </r>
    <r>
      <rPr>
        <sz val="11"/>
        <color theme="1"/>
        <rFont val="Calibri"/>
        <family val="2"/>
        <scheme val="minor"/>
      </rPr>
      <t xml:space="preserve">
•	A set of data needs to be collected to determine the score and threshold compliance against the SRP Standard. These data should be available and stored in the office of the IMS.</t>
    </r>
  </si>
  <si>
    <r>
      <t>a)	A group management plan is in place and implemented in accordance with all requirements; the annual plan is related to</t>
    </r>
    <r>
      <rPr>
        <sz val="11"/>
        <color rgb="FF0070C0"/>
        <rFont val="Calibri"/>
        <family val="2"/>
        <scheme val="minor"/>
      </rPr>
      <t xml:space="preserve"> SMART results (Specific, Measurable, Achievable, Relevant and Time-Bound)</t>
    </r>
    <r>
      <rPr>
        <sz val="11"/>
        <color theme="1"/>
        <rFont val="Calibri"/>
        <family val="2"/>
        <scheme val="minor"/>
      </rPr>
      <t>; there are a set of data collected to determine the score and threshold compliance against the SRP Standard and available in the office of the IMS.
b)	A group management plan is in place and is partly implemented; the plan is not related to SMART results; no data is collected and available.
c)	No group management plan is in place.</t>
    </r>
  </si>
  <si>
    <r>
      <t xml:space="preserve">Producer groups or individual producers with multiple sites have a system to ensure that complaints are received, registered, identified, investigated, followed up and reviewed as per </t>
    </r>
    <r>
      <rPr>
        <sz val="11"/>
        <color rgb="FFFF0000"/>
        <rFont val="Calibri"/>
        <family val="2"/>
        <scheme val="minor"/>
      </rPr>
      <t>Grievance mechanism &amp; complaint handling.</t>
    </r>
  </si>
  <si>
    <t xml:space="preserve"> SRP IMS Standard v 1.1</t>
  </si>
  <si>
    <t>Approved 24 November 2023</t>
  </si>
  <si>
    <t xml:space="preserve">Based on SRP IMS Standard  - Version 1.1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</si>
</sst>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2"/>
      <name val="Calibri"/>
      <family val="2"/>
      <scheme val="minor"/>
    </font>
    <font>
      <b/>
      <sz val="18"/>
      <color rgb="FF007C6B"/>
      <name val="Calibri"/>
      <family val="2"/>
      <scheme val="minor"/>
    </font>
    <font>
      <sz val="12"/>
      <color theme="1"/>
      <name val="Calibri"/>
      <family val="2"/>
      <scheme val="minor"/>
    </font>
    <font>
      <b/>
      <sz val="11"/>
      <color rgb="FF007C6B"/>
      <name val="Calibri"/>
      <family val="2"/>
      <scheme val="minor"/>
    </font>
    <font>
      <sz val="11"/>
      <name val="Calibri"/>
      <family val="2"/>
      <scheme val="minor"/>
    </font>
    <font>
      <b/>
      <sz val="12"/>
      <color theme="0"/>
      <name val="Calibri"/>
      <family val="2"/>
      <scheme val="minor"/>
    </font>
    <font>
      <sz val="18"/>
      <color theme="0"/>
      <name val="Calibri"/>
      <family val="2"/>
      <scheme val="minor"/>
    </font>
    <font>
      <b/>
      <sz val="18"/>
      <color theme="0"/>
      <name val="Calibri"/>
      <family val="2"/>
      <scheme val="minor"/>
    </font>
    <font>
      <b/>
      <sz val="28"/>
      <color rgb="FF007C6B"/>
      <name val="Calibri"/>
      <family val="2"/>
      <scheme val="minor"/>
    </font>
    <font>
      <b/>
      <i/>
      <sz val="18"/>
      <color rgb="FF007C6B"/>
      <name val="Calibri"/>
      <family val="2"/>
      <scheme val="minor"/>
    </font>
    <font>
      <b/>
      <sz val="30"/>
      <color rgb="FF007C6B"/>
      <name val="Calibri"/>
      <family val="2"/>
      <scheme val="minor"/>
    </font>
    <font>
      <b/>
      <sz val="16"/>
      <color theme="0"/>
      <name val="Calibri"/>
      <family val="2"/>
      <scheme val="minor"/>
    </font>
    <font>
      <b/>
      <sz val="36"/>
      <color theme="1"/>
      <name val="Calibri"/>
      <family val="2"/>
      <scheme val="minor"/>
    </font>
    <font>
      <sz val="24"/>
      <color theme="1"/>
      <name val="Calibri"/>
      <family val="2"/>
      <scheme val="minor"/>
    </font>
    <font>
      <sz val="8"/>
      <name val="Calibri"/>
      <family val="2"/>
      <scheme val="minor"/>
    </font>
    <font>
      <sz val="14"/>
      <color theme="1"/>
      <name val="Calibri"/>
      <family val="2"/>
      <scheme val="minor"/>
    </font>
    <font>
      <b/>
      <sz val="14"/>
      <color rgb="FF007C68"/>
      <name val="Calibri"/>
      <family val="2"/>
      <scheme val="minor"/>
    </font>
    <font>
      <b/>
      <sz val="14"/>
      <color rgb="FF8F002A"/>
      <name val="Calibri"/>
      <family val="2"/>
      <scheme val="minor"/>
    </font>
    <font>
      <u/>
      <sz val="11"/>
      <color theme="10"/>
      <name val="Calibri"/>
      <family val="2"/>
    </font>
    <font>
      <sz val="10"/>
      <name val="Verdana"/>
      <family val="2"/>
    </font>
    <font>
      <sz val="20"/>
      <color rgb="FF00B050"/>
      <name val="Calibri"/>
      <family val="2"/>
      <scheme val="minor"/>
    </font>
    <font>
      <sz val="11"/>
      <color rgb="FF00B050"/>
      <name val="Calibri"/>
      <family val="2"/>
      <scheme val="minor"/>
    </font>
    <font>
      <b/>
      <sz val="28"/>
      <color rgb="FF00B050"/>
      <name val="Calibri"/>
      <family val="2"/>
      <scheme val="minor"/>
    </font>
    <font>
      <b/>
      <sz val="18"/>
      <color rgb="FF00B050"/>
      <name val="Calibri"/>
      <family val="2"/>
      <scheme val="minor"/>
    </font>
    <font>
      <b/>
      <sz val="16"/>
      <color rgb="FF00B050"/>
      <name val="Calibri"/>
      <family val="2"/>
      <scheme val="minor"/>
    </font>
    <font>
      <b/>
      <sz val="30"/>
      <color rgb="FF007D36"/>
      <name val="Calibri"/>
      <family val="2"/>
      <scheme val="minor"/>
    </font>
    <font>
      <sz val="11"/>
      <color rgb="FF007D36"/>
      <name val="Calibri"/>
      <family val="2"/>
      <scheme val="minor"/>
    </font>
    <font>
      <b/>
      <sz val="20"/>
      <color rgb="FF007D36"/>
      <name val="Calibri"/>
      <family val="2"/>
      <scheme val="minor"/>
    </font>
    <font>
      <b/>
      <sz val="28"/>
      <color rgb="FF007D36"/>
      <name val="Calibri"/>
      <family val="2"/>
      <scheme val="minor"/>
    </font>
    <font>
      <b/>
      <sz val="18"/>
      <color rgb="FF007D36"/>
      <name val="Calibri"/>
      <family val="2"/>
      <scheme val="minor"/>
    </font>
    <font>
      <b/>
      <sz val="16"/>
      <color rgb="FF007D36"/>
      <name val="Calibri"/>
      <family val="2"/>
      <scheme val="minor"/>
    </font>
    <font>
      <b/>
      <sz val="14"/>
      <color rgb="FF007D36"/>
      <name val="Calibri"/>
      <family val="2"/>
      <scheme val="minor"/>
    </font>
    <font>
      <sz val="11"/>
      <color rgb="FFFF0000"/>
      <name val="Calibri"/>
      <family val="2"/>
      <scheme val="minor"/>
    </font>
    <font>
      <sz val="11"/>
      <color rgb="FF0070C0"/>
      <name val="Calibri"/>
      <family val="2"/>
      <scheme val="minor"/>
    </font>
    <font>
      <b/>
      <sz val="9"/>
      <color rgb="FF007C68"/>
      <name val="Calibri"/>
      <family val="2"/>
      <scheme val="minor"/>
    </font>
  </fonts>
  <fills count="11">
    <fill>
      <patternFill patternType="none"/>
    </fill>
    <fill>
      <patternFill patternType="gray125"/>
    </fill>
    <fill>
      <patternFill patternType="solid">
        <fgColor theme="0"/>
        <bgColor indexed="64"/>
      </patternFill>
    </fill>
    <fill>
      <patternFill patternType="solid">
        <fgColor rgb="FF007C6B"/>
        <bgColor indexed="64"/>
      </patternFill>
    </fill>
    <fill>
      <patternFill patternType="solid">
        <fgColor theme="4" tint="0.59999389629810485"/>
        <bgColor indexed="64"/>
      </patternFill>
    </fill>
    <fill>
      <patternFill patternType="solid">
        <fgColor rgb="FFFFFFCC"/>
      </patternFill>
    </fill>
    <fill>
      <patternFill patternType="solid">
        <fgColor theme="7" tint="0.79998168889431442"/>
        <bgColor indexed="64"/>
      </patternFill>
    </fill>
    <fill>
      <patternFill patternType="solid">
        <fgColor rgb="FFFFFF00"/>
        <bgColor indexed="64"/>
      </patternFill>
    </fill>
    <fill>
      <patternFill patternType="solid">
        <fgColor theme="8" tint="0.39997558519241921"/>
        <bgColor indexed="64"/>
      </patternFill>
    </fill>
    <fill>
      <patternFill patternType="solid">
        <fgColor rgb="FF00B050"/>
        <bgColor indexed="64"/>
      </patternFill>
    </fill>
    <fill>
      <patternFill patternType="solid">
        <fgColor rgb="FF007D36"/>
        <bgColor indexed="64"/>
      </patternFill>
    </fill>
  </fills>
  <borders count="73">
    <border>
      <left/>
      <right/>
      <top/>
      <bottom/>
      <diagonal/>
    </border>
    <border>
      <left style="medium">
        <color rgb="FF007C6B"/>
      </left>
      <right/>
      <top style="medium">
        <color rgb="FF007C6B"/>
      </top>
      <bottom style="medium">
        <color rgb="FF007C6B"/>
      </bottom>
      <diagonal/>
    </border>
    <border>
      <left style="medium">
        <color rgb="FF007C6B"/>
      </left>
      <right/>
      <top/>
      <bottom style="medium">
        <color rgb="FF007C6B"/>
      </bottom>
      <diagonal/>
    </border>
    <border>
      <left style="dashed">
        <color rgb="FF007C6B"/>
      </left>
      <right style="medium">
        <color rgb="FF007C6B"/>
      </right>
      <top style="medium">
        <color rgb="FF007C6B"/>
      </top>
      <bottom style="thin">
        <color rgb="FF007C6B"/>
      </bottom>
      <diagonal/>
    </border>
    <border>
      <left style="dashed">
        <color rgb="FF007C6B"/>
      </left>
      <right style="dashed">
        <color rgb="FF007C6B"/>
      </right>
      <top style="medium">
        <color rgb="FF007C6B"/>
      </top>
      <bottom style="thin">
        <color rgb="FF007C6B"/>
      </bottom>
      <diagonal/>
    </border>
    <border>
      <left style="medium">
        <color rgb="FF007C6B"/>
      </left>
      <right style="dashed">
        <color rgb="FF007C6B"/>
      </right>
      <top style="medium">
        <color rgb="FF007C6B"/>
      </top>
      <bottom style="thin">
        <color rgb="FF007C6B"/>
      </bottom>
      <diagonal/>
    </border>
    <border>
      <left style="medium">
        <color rgb="FF007C6B"/>
      </left>
      <right style="medium">
        <color rgb="FF007C6B"/>
      </right>
      <top style="medium">
        <color rgb="FF007C6B"/>
      </top>
      <bottom/>
      <diagonal/>
    </border>
    <border>
      <left style="dashed">
        <color rgb="FF007C6B"/>
      </left>
      <right style="medium">
        <color rgb="FF007C6B"/>
      </right>
      <top style="medium">
        <color rgb="FF007C6B"/>
      </top>
      <bottom/>
      <diagonal/>
    </border>
    <border>
      <left style="dashed">
        <color rgb="FF007C6B"/>
      </left>
      <right style="dashed">
        <color rgb="FF007C6B"/>
      </right>
      <top style="medium">
        <color rgb="FF007C6B"/>
      </top>
      <bottom/>
      <diagonal/>
    </border>
    <border>
      <left style="medium">
        <color rgb="FF007C6B"/>
      </left>
      <right style="dashed">
        <color rgb="FF007C6B"/>
      </right>
      <top style="medium">
        <color rgb="FF007C6B"/>
      </top>
      <bottom/>
      <diagonal/>
    </border>
    <border>
      <left style="medium">
        <color rgb="FF007C6B"/>
      </left>
      <right style="medium">
        <color rgb="FF007C6B"/>
      </right>
      <top style="medium">
        <color rgb="FF007C6B"/>
      </top>
      <bottom style="thin">
        <color rgb="FF007C6B"/>
      </bottom>
      <diagonal/>
    </border>
    <border>
      <left/>
      <right style="medium">
        <color rgb="FF007C6B"/>
      </right>
      <top style="medium">
        <color rgb="FF007C6B"/>
      </top>
      <bottom/>
      <diagonal/>
    </border>
    <border>
      <left/>
      <right/>
      <top/>
      <bottom style="medium">
        <color rgb="FF007C6B"/>
      </bottom>
      <diagonal/>
    </border>
    <border>
      <left/>
      <right style="medium">
        <color rgb="FF007C6B"/>
      </right>
      <top style="medium">
        <color rgb="FF007C6B"/>
      </top>
      <bottom style="medium">
        <color rgb="FF007C6B"/>
      </bottom>
      <diagonal/>
    </border>
    <border>
      <left/>
      <right/>
      <top style="medium">
        <color rgb="FF007C6B"/>
      </top>
      <bottom style="medium">
        <color rgb="FF007C6B"/>
      </bottom>
      <diagonal/>
    </border>
    <border>
      <left style="dashed">
        <color rgb="FF007C6B"/>
      </left>
      <right style="medium">
        <color rgb="FF007C6B"/>
      </right>
      <top/>
      <bottom style="thin">
        <color rgb="FF007C6B"/>
      </bottom>
      <diagonal/>
    </border>
    <border>
      <left style="dashed">
        <color rgb="FF007C6B"/>
      </left>
      <right style="dashed">
        <color rgb="FF007C6B"/>
      </right>
      <top/>
      <bottom style="thin">
        <color rgb="FF007C6B"/>
      </bottom>
      <diagonal/>
    </border>
    <border>
      <left style="medium">
        <color rgb="FF007C6B"/>
      </left>
      <right style="dashed">
        <color rgb="FF007C6B"/>
      </right>
      <top/>
      <bottom style="thin">
        <color rgb="FF007C6B"/>
      </bottom>
      <diagonal/>
    </border>
    <border>
      <left style="dashed">
        <color rgb="FF007C6B"/>
      </left>
      <right/>
      <top style="medium">
        <color rgb="FF007C6B"/>
      </top>
      <bottom/>
      <diagonal/>
    </border>
    <border>
      <left/>
      <right/>
      <top style="medium">
        <color rgb="FF007C6B"/>
      </top>
      <bottom/>
      <diagonal/>
    </border>
    <border>
      <left/>
      <right/>
      <top style="thin">
        <color rgb="FF007C6B"/>
      </top>
      <bottom style="thin">
        <color rgb="FF007C6B"/>
      </bottom>
      <diagonal/>
    </border>
    <border>
      <left/>
      <right/>
      <top style="medium">
        <color rgb="FF007C6B"/>
      </top>
      <bottom style="thin">
        <color rgb="FF007C6B"/>
      </bottom>
      <diagonal/>
    </border>
    <border>
      <left style="dashed">
        <color rgb="FF007C6B"/>
      </left>
      <right style="dashed">
        <color rgb="FF007C6B"/>
      </right>
      <top style="medium">
        <color rgb="FF007C6B"/>
      </top>
      <bottom style="medium">
        <color rgb="FF007C6B"/>
      </bottom>
      <diagonal/>
    </border>
    <border>
      <left style="dashed">
        <color rgb="FF007C6B"/>
      </left>
      <right/>
      <top style="medium">
        <color rgb="FF007C6B"/>
      </top>
      <bottom style="medium">
        <color rgb="FF007C6B"/>
      </bottom>
      <diagonal/>
    </border>
    <border>
      <left style="dashed">
        <color rgb="FF007C6B"/>
      </left>
      <right style="medium">
        <color rgb="FF007C6B"/>
      </right>
      <top style="thin">
        <color rgb="FF007C68"/>
      </top>
      <bottom style="thin">
        <color rgb="FF007C68"/>
      </bottom>
      <diagonal/>
    </border>
    <border>
      <left/>
      <right style="dashed">
        <color rgb="FF007C6B"/>
      </right>
      <top style="thin">
        <color rgb="FF007C6B"/>
      </top>
      <bottom style="thin">
        <color rgb="FF007C6B"/>
      </bottom>
      <diagonal/>
    </border>
    <border>
      <left style="dashed">
        <color rgb="FF007C6B"/>
      </left>
      <right/>
      <top style="thin">
        <color rgb="FF007C6B"/>
      </top>
      <bottom style="thin">
        <color rgb="FF007C6B"/>
      </bottom>
      <diagonal/>
    </border>
    <border>
      <left style="dashed">
        <color rgb="FF007C6B"/>
      </left>
      <right style="dashed">
        <color rgb="FF007C6B"/>
      </right>
      <top style="thin">
        <color rgb="FF007C6B"/>
      </top>
      <bottom style="thin">
        <color rgb="FF007C6B"/>
      </bottom>
      <diagonal/>
    </border>
    <border>
      <left style="medium">
        <color rgb="FF007C6B"/>
      </left>
      <right style="dashed">
        <color rgb="FF007C6B"/>
      </right>
      <top style="thin">
        <color rgb="FF007C6B"/>
      </top>
      <bottom style="thin">
        <color rgb="FF007C6B"/>
      </bottom>
      <diagonal/>
    </border>
    <border>
      <left/>
      <right style="medium">
        <color rgb="FF007C6B"/>
      </right>
      <top style="thin">
        <color rgb="FF007C68"/>
      </top>
      <bottom style="thin">
        <color rgb="FF007C68"/>
      </bottom>
      <diagonal/>
    </border>
    <border>
      <left style="dashed">
        <color rgb="FF007C6B"/>
      </left>
      <right style="medium">
        <color rgb="FF007C6B"/>
      </right>
      <top style="medium">
        <color rgb="FF007C6B"/>
      </top>
      <bottom style="thin">
        <color rgb="FF007C68"/>
      </bottom>
      <diagonal/>
    </border>
    <border>
      <left/>
      <right style="dashed">
        <color rgb="FF007C6B"/>
      </right>
      <top style="medium">
        <color rgb="FF007C6B"/>
      </top>
      <bottom/>
      <diagonal/>
    </border>
    <border>
      <left style="medium">
        <color rgb="FF007C6B"/>
      </left>
      <right/>
      <top style="medium">
        <color rgb="FF007C6B"/>
      </top>
      <bottom style="thin">
        <color rgb="FF007C6B"/>
      </bottom>
      <diagonal/>
    </border>
    <border>
      <left style="dashed">
        <color rgb="FF007C68"/>
      </left>
      <right style="medium">
        <color rgb="FF007C68"/>
      </right>
      <top style="thin">
        <color rgb="FF007C68"/>
      </top>
      <bottom style="medium">
        <color rgb="FF007C68"/>
      </bottom>
      <diagonal/>
    </border>
    <border>
      <left style="dashed">
        <color rgb="FF007C68"/>
      </left>
      <right style="dashed">
        <color rgb="FF007C68"/>
      </right>
      <top style="thin">
        <color rgb="FF007C68"/>
      </top>
      <bottom style="medium">
        <color rgb="FF007C68"/>
      </bottom>
      <diagonal/>
    </border>
    <border>
      <left style="medium">
        <color rgb="FF007C68"/>
      </left>
      <right style="dashed">
        <color rgb="FF007C68"/>
      </right>
      <top style="thin">
        <color rgb="FF007C68"/>
      </top>
      <bottom style="medium">
        <color rgb="FF007C68"/>
      </bottom>
      <diagonal/>
    </border>
    <border>
      <left style="dashed">
        <color rgb="FF007C68"/>
      </left>
      <right style="medium">
        <color rgb="FF007C68"/>
      </right>
      <top style="thin">
        <color rgb="FF007C68"/>
      </top>
      <bottom style="thin">
        <color rgb="FF007C68"/>
      </bottom>
      <diagonal/>
    </border>
    <border>
      <left style="dashed">
        <color rgb="FF007C68"/>
      </left>
      <right style="dashed">
        <color rgb="FF007C68"/>
      </right>
      <top style="thin">
        <color rgb="FF007C68"/>
      </top>
      <bottom style="thin">
        <color rgb="FF007C68"/>
      </bottom>
      <diagonal/>
    </border>
    <border>
      <left style="medium">
        <color rgb="FF007C68"/>
      </left>
      <right style="dashed">
        <color rgb="FF007C68"/>
      </right>
      <top style="thin">
        <color rgb="FF007C68"/>
      </top>
      <bottom style="thin">
        <color rgb="FF007C68"/>
      </bottom>
      <diagonal/>
    </border>
    <border>
      <left style="dashed">
        <color rgb="FF007C6B"/>
      </left>
      <right style="medium">
        <color rgb="FF007C6B"/>
      </right>
      <top style="thin">
        <color rgb="FF007C68"/>
      </top>
      <bottom style="medium">
        <color rgb="FF007C68"/>
      </bottom>
      <diagonal/>
    </border>
    <border>
      <left/>
      <right/>
      <top style="thin">
        <color rgb="FF007C68"/>
      </top>
      <bottom style="medium">
        <color rgb="FF007C68"/>
      </bottom>
      <diagonal/>
    </border>
    <border>
      <left style="dashed">
        <color rgb="FF007C68"/>
      </left>
      <right/>
      <top style="thin">
        <color rgb="FF007C68"/>
      </top>
      <bottom style="medium">
        <color rgb="FF007C68"/>
      </bottom>
      <diagonal/>
    </border>
    <border>
      <left/>
      <right style="dashed">
        <color rgb="FF007C68"/>
      </right>
      <top style="thin">
        <color rgb="FF007C68"/>
      </top>
      <bottom style="medium">
        <color rgb="FF007C68"/>
      </bottom>
      <diagonal/>
    </border>
    <border>
      <left style="thin">
        <color rgb="FF007C68"/>
      </left>
      <right style="dashed">
        <color rgb="FF007C68"/>
      </right>
      <top style="thin">
        <color rgb="FF007C68"/>
      </top>
      <bottom style="medium">
        <color rgb="FF007C68"/>
      </bottom>
      <diagonal/>
    </border>
    <border>
      <left/>
      <right/>
      <top style="thin">
        <color rgb="FF007C68"/>
      </top>
      <bottom style="thin">
        <color rgb="FF007C68"/>
      </bottom>
      <diagonal/>
    </border>
    <border>
      <left style="dashed">
        <color rgb="FF007C68"/>
      </left>
      <right/>
      <top style="thin">
        <color rgb="FF007C68"/>
      </top>
      <bottom style="thin">
        <color rgb="FF007C68"/>
      </bottom>
      <diagonal/>
    </border>
    <border>
      <left/>
      <right style="dashed">
        <color rgb="FF007C68"/>
      </right>
      <top style="thin">
        <color rgb="FF007C68"/>
      </top>
      <bottom style="thin">
        <color rgb="FF007C68"/>
      </bottom>
      <diagonal/>
    </border>
    <border>
      <left style="thin">
        <color rgb="FF007C68"/>
      </left>
      <right style="dashed">
        <color rgb="FF007C68"/>
      </right>
      <top style="thin">
        <color rgb="FF007C68"/>
      </top>
      <bottom style="thin">
        <color rgb="FF007C68"/>
      </bottom>
      <diagonal/>
    </border>
    <border>
      <left style="dashed">
        <color rgb="FF007C68"/>
      </left>
      <right style="medium">
        <color rgb="FF007C68"/>
      </right>
      <top/>
      <bottom style="thin">
        <color rgb="FF007C68"/>
      </bottom>
      <diagonal/>
    </border>
    <border>
      <left style="dashed">
        <color rgb="FF007C68"/>
      </left>
      <right style="dashed">
        <color rgb="FF007C68"/>
      </right>
      <top/>
      <bottom style="thin">
        <color rgb="FF007C68"/>
      </bottom>
      <diagonal/>
    </border>
    <border>
      <left style="medium">
        <color rgb="FF007C68"/>
      </left>
      <right style="dashed">
        <color rgb="FF007C68"/>
      </right>
      <top/>
      <bottom style="thin">
        <color rgb="FF007C68"/>
      </bottom>
      <diagonal/>
    </border>
    <border>
      <left style="dashed">
        <color rgb="FF007C68"/>
      </left>
      <right style="medium">
        <color rgb="FF007C68"/>
      </right>
      <top style="medium">
        <color rgb="FF007C68"/>
      </top>
      <bottom style="thin">
        <color rgb="FF007C68"/>
      </bottom>
      <diagonal/>
    </border>
    <border>
      <left style="dashed">
        <color rgb="FF007C68"/>
      </left>
      <right style="dashed">
        <color rgb="FF007C68"/>
      </right>
      <top style="medium">
        <color rgb="FF007C68"/>
      </top>
      <bottom/>
      <diagonal/>
    </border>
    <border>
      <left style="dashed">
        <color rgb="FF007C68"/>
      </left>
      <right style="dashed">
        <color rgb="FF007C68"/>
      </right>
      <top style="medium">
        <color rgb="FF007C68"/>
      </top>
      <bottom style="thin">
        <color rgb="FF007C68"/>
      </bottom>
      <diagonal/>
    </border>
    <border>
      <left style="medium">
        <color rgb="FF007C68"/>
      </left>
      <right style="dashed">
        <color rgb="FF007C68"/>
      </right>
      <top style="medium">
        <color rgb="FF007C68"/>
      </top>
      <bottom style="thin">
        <color rgb="FF007C68"/>
      </bottom>
      <diagonal/>
    </border>
    <border>
      <left/>
      <right/>
      <top style="medium">
        <color rgb="FF007C6B"/>
      </top>
      <bottom style="thin">
        <color rgb="FF007C68"/>
      </bottom>
      <diagonal/>
    </border>
    <border>
      <left style="dashed">
        <color rgb="FF007C6B"/>
      </left>
      <right/>
      <top style="medium">
        <color rgb="FF007C6B"/>
      </top>
      <bottom style="thin">
        <color rgb="FF007C68"/>
      </bottom>
      <diagonal/>
    </border>
    <border>
      <left/>
      <right style="dashed">
        <color rgb="FF007C6B"/>
      </right>
      <top style="medium">
        <color rgb="FF007C68"/>
      </top>
      <bottom style="thin">
        <color rgb="FF007C68"/>
      </bottom>
      <diagonal/>
    </border>
    <border>
      <left/>
      <right/>
      <top style="medium">
        <color rgb="FF007C68"/>
      </top>
      <bottom style="thin">
        <color rgb="FF007C68"/>
      </bottom>
      <diagonal/>
    </border>
    <border>
      <left/>
      <right style="thick">
        <color rgb="FF007C68"/>
      </right>
      <top/>
      <bottom style="thick">
        <color rgb="FF007C68"/>
      </bottom>
      <diagonal/>
    </border>
    <border>
      <left/>
      <right/>
      <top/>
      <bottom style="thick">
        <color rgb="FF007C68"/>
      </bottom>
      <diagonal/>
    </border>
    <border>
      <left style="thick">
        <color rgb="FF007C68"/>
      </left>
      <right/>
      <top/>
      <bottom style="thick">
        <color rgb="FF007C68"/>
      </bottom>
      <diagonal/>
    </border>
    <border>
      <left/>
      <right style="thick">
        <color rgb="FF007C68"/>
      </right>
      <top/>
      <bottom/>
      <diagonal/>
    </border>
    <border>
      <left style="thick">
        <color rgb="FF007C68"/>
      </left>
      <right/>
      <top/>
      <bottom/>
      <diagonal/>
    </border>
    <border>
      <left/>
      <right style="medium">
        <color rgb="FF007C68"/>
      </right>
      <top style="medium">
        <color rgb="FF007C68"/>
      </top>
      <bottom style="medium">
        <color rgb="FF007C68"/>
      </bottom>
      <diagonal/>
    </border>
    <border>
      <left/>
      <right/>
      <top style="medium">
        <color rgb="FF007C68"/>
      </top>
      <bottom style="medium">
        <color rgb="FF007C68"/>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ck">
        <color rgb="FF007C68"/>
      </right>
      <top style="thick">
        <color rgb="FF007C68"/>
      </top>
      <bottom/>
      <diagonal/>
    </border>
    <border>
      <left/>
      <right/>
      <top style="thick">
        <color rgb="FF007C68"/>
      </top>
      <bottom/>
      <diagonal/>
    </border>
    <border>
      <left style="thick">
        <color rgb="FF007C68"/>
      </left>
      <right/>
      <top style="thick">
        <color rgb="FF007C68"/>
      </top>
      <bottom/>
      <diagonal/>
    </border>
    <border>
      <left style="thin">
        <color rgb="FFB2B2B2"/>
      </left>
      <right style="thin">
        <color rgb="FFB2B2B2"/>
      </right>
      <top style="thin">
        <color rgb="FFB2B2B2"/>
      </top>
      <bottom style="thin">
        <color rgb="FFB2B2B2"/>
      </bottom>
      <diagonal/>
    </border>
    <border>
      <left/>
      <right style="dashed">
        <color rgb="FF007C6B"/>
      </right>
      <top/>
      <bottom/>
      <diagonal/>
    </border>
  </borders>
  <cellStyleXfs count="5">
    <xf numFmtId="0" fontId="0" fillId="0" borderId="0"/>
    <xf numFmtId="9" fontId="1" fillId="0" borderId="0" applyFont="0" applyFill="0" applyBorder="0" applyAlignment="0" applyProtection="0"/>
    <xf numFmtId="0" fontId="1" fillId="5" borderId="71" applyNumberFormat="0" applyFont="0" applyAlignment="0" applyProtection="0"/>
    <xf numFmtId="0" fontId="23" fillId="0" borderId="0" applyNumberFormat="0" applyFill="0" applyBorder="0" applyAlignment="0" applyProtection="0">
      <alignment vertical="top"/>
      <protection locked="0"/>
    </xf>
    <xf numFmtId="0" fontId="24" fillId="0" borderId="0"/>
  </cellStyleXfs>
  <cellXfs count="179">
    <xf numFmtId="0" fontId="0" fillId="0" borderId="0" xfId="0"/>
    <xf numFmtId="0" fontId="0" fillId="2" borderId="0" xfId="0" applyFill="1" applyAlignment="1">
      <alignment vertical="top"/>
    </xf>
    <xf numFmtId="0" fontId="5" fillId="2" borderId="0" xfId="0" applyFont="1" applyFill="1" applyAlignment="1">
      <alignment vertical="top"/>
    </xf>
    <xf numFmtId="0" fontId="0" fillId="3" borderId="0" xfId="0" applyFill="1" applyAlignment="1">
      <alignment vertical="top"/>
    </xf>
    <xf numFmtId="0" fontId="0" fillId="2" borderId="3" xfId="0" applyFill="1" applyBorder="1" applyAlignment="1">
      <alignment vertical="top"/>
    </xf>
    <xf numFmtId="0" fontId="0" fillId="2" borderId="4" xfId="0" applyFill="1" applyBorder="1" applyAlignment="1">
      <alignment vertical="top"/>
    </xf>
    <xf numFmtId="0" fontId="0" fillId="2" borderId="5" xfId="0" applyFill="1" applyBorder="1" applyAlignment="1">
      <alignment vertical="top"/>
    </xf>
    <xf numFmtId="0" fontId="6" fillId="2" borderId="6" xfId="0" applyFont="1" applyFill="1" applyBorder="1" applyAlignment="1">
      <alignment horizontal="center" vertical="top"/>
    </xf>
    <xf numFmtId="0" fontId="0" fillId="2" borderId="12" xfId="0" applyFill="1" applyBorder="1" applyAlignment="1">
      <alignment vertical="top"/>
    </xf>
    <xf numFmtId="0" fontId="0" fillId="2" borderId="15" xfId="0" applyFill="1" applyBorder="1" applyAlignment="1">
      <alignment vertical="top"/>
    </xf>
    <xf numFmtId="0" fontId="0" fillId="2" borderId="16" xfId="0" applyFill="1" applyBorder="1" applyAlignment="1">
      <alignment vertical="top"/>
    </xf>
    <xf numFmtId="0" fontId="0" fillId="2" borderId="17" xfId="0" applyFill="1" applyBorder="1" applyAlignment="1">
      <alignment vertical="top"/>
    </xf>
    <xf numFmtId="0" fontId="3" fillId="2" borderId="10" xfId="0" applyFont="1" applyFill="1" applyBorder="1" applyAlignment="1">
      <alignment vertical="top" wrapText="1"/>
    </xf>
    <xf numFmtId="0" fontId="10" fillId="3" borderId="8" xfId="0" applyFont="1" applyFill="1" applyBorder="1" applyAlignment="1">
      <alignment vertical="top" textRotation="90" wrapText="1"/>
    </xf>
    <xf numFmtId="0" fontId="10" fillId="3" borderId="9" xfId="0" applyFont="1" applyFill="1" applyBorder="1" applyAlignment="1">
      <alignment vertical="top" textRotation="90" wrapText="1"/>
    </xf>
    <xf numFmtId="0" fontId="11" fillId="3" borderId="22" xfId="0" applyFont="1" applyFill="1" applyBorder="1" applyAlignment="1">
      <alignment vertical="top" textRotation="90"/>
    </xf>
    <xf numFmtId="0" fontId="12" fillId="3" borderId="7" xfId="0" applyFont="1" applyFill="1" applyBorder="1" applyAlignment="1">
      <alignment vertical="top" textRotation="90" wrapText="1"/>
    </xf>
    <xf numFmtId="0" fontId="12" fillId="3" borderId="19" xfId="0" applyFont="1" applyFill="1" applyBorder="1" applyAlignment="1">
      <alignment vertical="top" wrapText="1"/>
    </xf>
    <xf numFmtId="0" fontId="12" fillId="3" borderId="19" xfId="0" applyFont="1" applyFill="1" applyBorder="1" applyAlignment="1">
      <alignment vertical="top"/>
    </xf>
    <xf numFmtId="0" fontId="12" fillId="3" borderId="14" xfId="0" applyFont="1" applyFill="1" applyBorder="1" applyAlignment="1">
      <alignment vertical="top"/>
    </xf>
    <xf numFmtId="0" fontId="11" fillId="3" borderId="14" xfId="0" applyFont="1" applyFill="1" applyBorder="1" applyAlignment="1">
      <alignment vertical="top"/>
    </xf>
    <xf numFmtId="0" fontId="0" fillId="2" borderId="24" xfId="0" applyFill="1" applyBorder="1" applyAlignment="1" applyProtection="1">
      <alignment vertical="top"/>
      <protection locked="0"/>
    </xf>
    <xf numFmtId="0" fontId="0" fillId="4" borderId="27" xfId="0" applyFill="1" applyBorder="1" applyAlignment="1" applyProtection="1">
      <alignment vertical="top"/>
      <protection locked="0"/>
    </xf>
    <xf numFmtId="0" fontId="3" fillId="2" borderId="27" xfId="0" applyFont="1" applyFill="1" applyBorder="1" applyAlignment="1">
      <alignment vertical="top"/>
    </xf>
    <xf numFmtId="0" fontId="3" fillId="2" borderId="28" xfId="0" applyFont="1" applyFill="1" applyBorder="1" applyAlignment="1">
      <alignment vertical="top"/>
    </xf>
    <xf numFmtId="0" fontId="3" fillId="2" borderId="27" xfId="0" applyFont="1" applyFill="1" applyBorder="1" applyAlignment="1">
      <alignment vertical="top" wrapText="1"/>
    </xf>
    <xf numFmtId="0" fontId="3" fillId="2" borderId="0" xfId="0" applyFont="1" applyFill="1" applyAlignment="1">
      <alignment vertical="top"/>
    </xf>
    <xf numFmtId="0" fontId="0" fillId="2" borderId="29" xfId="0" applyFill="1" applyBorder="1" applyAlignment="1" applyProtection="1">
      <alignment vertical="top"/>
      <protection locked="0"/>
    </xf>
    <xf numFmtId="0" fontId="0" fillId="2" borderId="19" xfId="0" applyFill="1" applyBorder="1" applyAlignment="1">
      <alignment vertical="top"/>
    </xf>
    <xf numFmtId="0" fontId="8" fillId="2" borderId="30" xfId="0" applyFont="1" applyFill="1" applyBorder="1" applyAlignment="1">
      <alignment horizontal="center" vertical="top"/>
    </xf>
    <xf numFmtId="0" fontId="8" fillId="2" borderId="4" xfId="0" applyFont="1" applyFill="1" applyBorder="1" applyAlignment="1">
      <alignment vertical="top"/>
    </xf>
    <xf numFmtId="0" fontId="0" fillId="2" borderId="21" xfId="0" applyFill="1" applyBorder="1" applyAlignment="1">
      <alignment vertical="top"/>
    </xf>
    <xf numFmtId="0" fontId="0" fillId="2" borderId="32" xfId="0" applyFill="1" applyBorder="1" applyAlignment="1">
      <alignment vertical="top"/>
    </xf>
    <xf numFmtId="0" fontId="0" fillId="2" borderId="13" xfId="0" applyFill="1" applyBorder="1" applyAlignment="1">
      <alignment vertical="top"/>
    </xf>
    <xf numFmtId="0" fontId="0" fillId="2" borderId="14" xfId="0" applyFill="1" applyBorder="1" applyAlignment="1">
      <alignment vertical="top"/>
    </xf>
    <xf numFmtId="0" fontId="0" fillId="2" borderId="39" xfId="0" applyFill="1" applyBorder="1" applyAlignment="1" applyProtection="1">
      <alignment vertical="top"/>
      <protection locked="0"/>
    </xf>
    <xf numFmtId="0" fontId="3" fillId="2" borderId="43" xfId="0" applyFont="1" applyFill="1" applyBorder="1" applyAlignment="1">
      <alignment vertical="top"/>
    </xf>
    <xf numFmtId="0" fontId="3" fillId="2" borderId="47" xfId="0" applyFont="1" applyFill="1" applyBorder="1" applyAlignment="1">
      <alignment vertical="top"/>
    </xf>
    <xf numFmtId="0" fontId="3" fillId="2" borderId="46" xfId="0" applyFont="1" applyFill="1" applyBorder="1" applyAlignment="1">
      <alignment horizontal="left" vertical="top" wrapText="1"/>
    </xf>
    <xf numFmtId="0" fontId="3" fillId="2" borderId="44" xfId="0" applyFont="1" applyFill="1" applyBorder="1" applyAlignment="1">
      <alignment horizontal="left" vertical="top" wrapText="1"/>
    </xf>
    <xf numFmtId="0" fontId="0" fillId="2" borderId="57" xfId="0" applyFill="1" applyBorder="1" applyAlignment="1">
      <alignment vertical="top"/>
    </xf>
    <xf numFmtId="0" fontId="0" fillId="2" borderId="58" xfId="0" applyFill="1" applyBorder="1" applyAlignment="1">
      <alignment vertical="top"/>
    </xf>
    <xf numFmtId="0" fontId="13" fillId="2" borderId="0" xfId="0" applyFont="1" applyFill="1" applyAlignment="1">
      <alignment vertical="top"/>
    </xf>
    <xf numFmtId="0" fontId="15" fillId="2" borderId="0" xfId="0" applyFont="1" applyFill="1" applyAlignment="1">
      <alignment vertical="top"/>
    </xf>
    <xf numFmtId="0" fontId="9" fillId="2" borderId="6" xfId="0" applyFont="1" applyFill="1" applyBorder="1" applyAlignment="1">
      <alignment horizontal="left" vertical="top" wrapText="1"/>
    </xf>
    <xf numFmtId="0" fontId="0" fillId="2" borderId="6" xfId="0" applyFill="1" applyBorder="1" applyAlignment="1">
      <alignment horizontal="left" vertical="top"/>
    </xf>
    <xf numFmtId="0" fontId="18" fillId="2" borderId="7" xfId="0" applyFont="1" applyFill="1" applyBorder="1" applyAlignment="1">
      <alignment horizontal="center" vertical="center"/>
    </xf>
    <xf numFmtId="0" fontId="0" fillId="3" borderId="0" xfId="0" applyFill="1"/>
    <xf numFmtId="0" fontId="0" fillId="2" borderId="0" xfId="0" applyFill="1"/>
    <xf numFmtId="0" fontId="20" fillId="2" borderId="0" xfId="0" applyFont="1" applyFill="1"/>
    <xf numFmtId="0" fontId="20" fillId="3" borderId="0" xfId="0" applyFont="1" applyFill="1"/>
    <xf numFmtId="0" fontId="0" fillId="2" borderId="18" xfId="0" applyFill="1" applyBorder="1" applyAlignment="1">
      <alignment horizontal="left" vertical="top"/>
    </xf>
    <xf numFmtId="0" fontId="0" fillId="2" borderId="31" xfId="0" applyFill="1" applyBorder="1" applyAlignment="1">
      <alignment horizontal="left" vertical="top"/>
    </xf>
    <xf numFmtId="0" fontId="0" fillId="7" borderId="0" xfId="0" applyFill="1" applyAlignment="1">
      <alignment vertical="top"/>
    </xf>
    <xf numFmtId="0" fontId="0" fillId="0" borderId="11" xfId="0" applyBorder="1" applyAlignment="1">
      <alignment horizontal="left" vertical="top" wrapText="1"/>
    </xf>
    <xf numFmtId="0" fontId="0" fillId="0" borderId="10" xfId="0" applyBorder="1" applyAlignment="1">
      <alignment vertical="top" wrapText="1"/>
    </xf>
    <xf numFmtId="0" fontId="9" fillId="0" borderId="10" xfId="0" applyFont="1" applyBorder="1" applyAlignment="1">
      <alignment vertical="top" wrapText="1"/>
    </xf>
    <xf numFmtId="0" fontId="17" fillId="8" borderId="9" xfId="0" applyFont="1" applyFill="1" applyBorder="1" applyAlignment="1" applyProtection="1">
      <alignment horizontal="center" vertical="center"/>
      <protection locked="0"/>
    </xf>
    <xf numFmtId="0" fontId="0" fillId="6" borderId="66" xfId="2" applyFont="1" applyFill="1" applyBorder="1" applyAlignment="1" applyProtection="1">
      <alignment vertical="top" wrapText="1"/>
      <protection locked="0"/>
    </xf>
    <xf numFmtId="0" fontId="0" fillId="0" borderId="18" xfId="0" applyBorder="1" applyAlignment="1">
      <alignment horizontal="left" vertical="top"/>
    </xf>
    <xf numFmtId="0" fontId="3" fillId="0" borderId="10" xfId="0" applyFont="1" applyBorder="1" applyAlignment="1">
      <alignment horizontal="left" vertical="top" wrapText="1"/>
    </xf>
    <xf numFmtId="0" fontId="0" fillId="0" borderId="6" xfId="0" applyBorder="1" applyAlignment="1">
      <alignment horizontal="left" vertical="top" wrapText="1"/>
    </xf>
    <xf numFmtId="0" fontId="0" fillId="0" borderId="6" xfId="0" applyBorder="1" applyAlignment="1">
      <alignment vertical="top" wrapText="1"/>
    </xf>
    <xf numFmtId="0" fontId="0" fillId="0" borderId="19" xfId="0" applyBorder="1" applyAlignment="1">
      <alignment horizontal="left" vertical="top" wrapText="1"/>
    </xf>
    <xf numFmtId="0" fontId="9" fillId="0" borderId="6" xfId="0" applyFont="1" applyBorder="1" applyAlignment="1">
      <alignment vertical="top" wrapText="1"/>
    </xf>
    <xf numFmtId="0" fontId="0" fillId="2" borderId="72" xfId="0" applyFill="1" applyBorder="1" applyAlignment="1">
      <alignment horizontal="left" vertical="top"/>
    </xf>
    <xf numFmtId="0" fontId="9" fillId="0" borderId="6" xfId="0" applyFont="1" applyBorder="1" applyAlignment="1">
      <alignment horizontal="left" vertical="top" wrapText="1"/>
    </xf>
    <xf numFmtId="0" fontId="6" fillId="0" borderId="6" xfId="0" applyFont="1" applyBorder="1" applyAlignment="1">
      <alignment horizontal="center" vertical="top"/>
    </xf>
    <xf numFmtId="0" fontId="0" fillId="9" borderId="0" xfId="0" applyFill="1" applyAlignment="1">
      <alignment vertical="top"/>
    </xf>
    <xf numFmtId="0" fontId="0" fillId="9" borderId="1" xfId="0" applyFill="1" applyBorder="1" applyAlignment="1">
      <alignment vertical="top"/>
    </xf>
    <xf numFmtId="0" fontId="25" fillId="3" borderId="0" xfId="0" applyFont="1" applyFill="1" applyAlignment="1">
      <alignment vertical="top"/>
    </xf>
    <xf numFmtId="0" fontId="25" fillId="4" borderId="6" xfId="0" applyFont="1" applyFill="1" applyBorder="1" applyAlignment="1">
      <alignment horizontal="center" vertical="top"/>
    </xf>
    <xf numFmtId="0" fontId="25" fillId="2" borderId="0" xfId="0" applyFont="1" applyFill="1" applyAlignment="1">
      <alignment vertical="top"/>
    </xf>
    <xf numFmtId="0" fontId="25" fillId="9" borderId="0" xfId="0" applyFont="1" applyFill="1" applyAlignment="1">
      <alignment vertical="top"/>
    </xf>
    <xf numFmtId="0" fontId="25" fillId="6" borderId="6" xfId="0" applyFont="1" applyFill="1" applyBorder="1" applyAlignment="1">
      <alignment horizontal="center" vertical="top"/>
    </xf>
    <xf numFmtId="0" fontId="26" fillId="9" borderId="0" xfId="0" applyFont="1" applyFill="1" applyAlignment="1">
      <alignment vertical="top"/>
    </xf>
    <xf numFmtId="0" fontId="26" fillId="3" borderId="0" xfId="0" applyFont="1" applyFill="1" applyAlignment="1">
      <alignment vertical="top"/>
    </xf>
    <xf numFmtId="0" fontId="27" fillId="2" borderId="0" xfId="0" applyFont="1" applyFill="1" applyAlignment="1">
      <alignment vertical="top"/>
    </xf>
    <xf numFmtId="0" fontId="26" fillId="2" borderId="0" xfId="0" applyFont="1" applyFill="1" applyAlignment="1">
      <alignment vertical="top"/>
    </xf>
    <xf numFmtId="0" fontId="28" fillId="2" borderId="14" xfId="0" applyFont="1" applyFill="1" applyBorder="1" applyAlignment="1">
      <alignment vertical="top"/>
    </xf>
    <xf numFmtId="0" fontId="28" fillId="2" borderId="13" xfId="0" applyFont="1" applyFill="1" applyBorder="1" applyAlignment="1">
      <alignment vertical="top"/>
    </xf>
    <xf numFmtId="1" fontId="29" fillId="2" borderId="14" xfId="0" applyNumberFormat="1" applyFont="1" applyFill="1" applyBorder="1" applyAlignment="1">
      <alignment vertical="top"/>
    </xf>
    <xf numFmtId="0" fontId="29" fillId="2" borderId="14" xfId="0" applyFont="1" applyFill="1" applyBorder="1" applyAlignment="1">
      <alignment vertical="top"/>
    </xf>
    <xf numFmtId="0" fontId="22" fillId="2" borderId="0" xfId="0" applyFont="1" applyFill="1" applyAlignment="1">
      <alignment horizontal="center" vertical="center"/>
    </xf>
    <xf numFmtId="0" fontId="0" fillId="10" borderId="0" xfId="0" applyFill="1" applyAlignment="1">
      <alignment vertical="top"/>
    </xf>
    <xf numFmtId="0" fontId="25" fillId="10" borderId="0" xfId="0" applyFont="1" applyFill="1" applyAlignment="1">
      <alignment vertical="top"/>
    </xf>
    <xf numFmtId="0" fontId="26" fillId="10" borderId="0" xfId="0" applyFont="1" applyFill="1" applyAlignment="1">
      <alignment vertical="top"/>
    </xf>
    <xf numFmtId="0" fontId="11" fillId="10" borderId="22" xfId="0" applyFont="1" applyFill="1" applyBorder="1" applyAlignment="1">
      <alignment vertical="top"/>
    </xf>
    <xf numFmtId="0" fontId="12" fillId="10" borderId="22" xfId="0" applyFont="1" applyFill="1" applyBorder="1" applyAlignment="1">
      <alignment vertical="top" wrapText="1"/>
    </xf>
    <xf numFmtId="0" fontId="12" fillId="10" borderId="22" xfId="0" applyFont="1" applyFill="1" applyBorder="1" applyAlignment="1">
      <alignment vertical="top"/>
    </xf>
    <xf numFmtId="0" fontId="12" fillId="10" borderId="8" xfId="0" applyFont="1" applyFill="1" applyBorder="1" applyAlignment="1">
      <alignment vertical="top"/>
    </xf>
    <xf numFmtId="0" fontId="12" fillId="10" borderId="18" xfId="0" applyFont="1" applyFill="1" applyBorder="1" applyAlignment="1">
      <alignment vertical="top" wrapText="1"/>
    </xf>
    <xf numFmtId="0" fontId="12" fillId="10" borderId="23" xfId="0" applyFont="1" applyFill="1" applyBorder="1" applyAlignment="1">
      <alignment vertical="top" wrapText="1"/>
    </xf>
    <xf numFmtId="0" fontId="11" fillId="10" borderId="14" xfId="0" applyFont="1" applyFill="1" applyBorder="1" applyAlignment="1">
      <alignment vertical="top" wrapText="1"/>
    </xf>
    <xf numFmtId="0" fontId="0" fillId="10" borderId="12" xfId="0" applyFill="1" applyBorder="1" applyAlignment="1">
      <alignment vertical="top"/>
    </xf>
    <xf numFmtId="0" fontId="30" fillId="2" borderId="0" xfId="0" applyFont="1" applyFill="1" applyAlignment="1">
      <alignment vertical="top"/>
    </xf>
    <xf numFmtId="0" fontId="33" fillId="2" borderId="0" xfId="0" applyFont="1" applyFill="1" applyAlignment="1">
      <alignment vertical="top"/>
    </xf>
    <xf numFmtId="0" fontId="34" fillId="2" borderId="1" xfId="0" applyFont="1" applyFill="1" applyBorder="1" applyAlignment="1">
      <alignment vertical="top"/>
    </xf>
    <xf numFmtId="1" fontId="35" fillId="2" borderId="1" xfId="0" applyNumberFormat="1" applyFont="1" applyFill="1" applyBorder="1" applyAlignment="1">
      <alignment horizontal="center" vertical="top"/>
    </xf>
    <xf numFmtId="0" fontId="35" fillId="2" borderId="1" xfId="0" applyFont="1" applyFill="1" applyBorder="1" applyAlignment="1">
      <alignment horizontal="center" vertical="top"/>
    </xf>
    <xf numFmtId="0" fontId="16" fillId="10" borderId="0" xfId="0" applyFont="1" applyFill="1" applyAlignment="1">
      <alignment vertical="top"/>
    </xf>
    <xf numFmtId="0" fontId="2" fillId="10" borderId="0" xfId="0" applyFont="1" applyFill="1" applyAlignment="1">
      <alignment vertical="top"/>
    </xf>
    <xf numFmtId="0" fontId="3" fillId="10" borderId="70" xfId="0" applyFont="1" applyFill="1" applyBorder="1" applyAlignment="1">
      <alignment vertical="top"/>
    </xf>
    <xf numFmtId="0" fontId="0" fillId="10" borderId="69" xfId="0" applyFill="1" applyBorder="1" applyAlignment="1">
      <alignment vertical="top"/>
    </xf>
    <xf numFmtId="0" fontId="0" fillId="10" borderId="68" xfId="0" applyFill="1" applyBorder="1" applyAlignment="1">
      <alignment vertical="top"/>
    </xf>
    <xf numFmtId="0" fontId="0" fillId="10" borderId="66" xfId="0" applyFill="1" applyBorder="1" applyAlignment="1">
      <alignment vertical="top"/>
    </xf>
    <xf numFmtId="0" fontId="0" fillId="10" borderId="63" xfId="0" applyFill="1" applyBorder="1" applyAlignment="1">
      <alignment vertical="top"/>
    </xf>
    <xf numFmtId="0" fontId="0" fillId="10" borderId="62" xfId="0" applyFill="1" applyBorder="1" applyAlignment="1">
      <alignment vertical="top"/>
    </xf>
    <xf numFmtId="0" fontId="0" fillId="10" borderId="67" xfId="0" applyFill="1" applyBorder="1" applyAlignment="1">
      <alignment vertical="top"/>
    </xf>
    <xf numFmtId="0" fontId="25" fillId="10" borderId="66" xfId="0" applyFont="1" applyFill="1" applyBorder="1" applyAlignment="1">
      <alignment vertical="top"/>
    </xf>
    <xf numFmtId="0" fontId="25" fillId="10" borderId="67" xfId="0" applyFont="1" applyFill="1" applyBorder="1" applyAlignment="1">
      <alignment vertical="top"/>
    </xf>
    <xf numFmtId="0" fontId="25" fillId="10" borderId="63" xfId="0" applyFont="1" applyFill="1" applyBorder="1" applyAlignment="1">
      <alignment vertical="top"/>
    </xf>
    <xf numFmtId="0" fontId="25" fillId="10" borderId="62" xfId="0" applyFont="1" applyFill="1" applyBorder="1" applyAlignment="1">
      <alignment vertical="top"/>
    </xf>
    <xf numFmtId="0" fontId="26" fillId="10" borderId="66" xfId="0" applyFont="1" applyFill="1" applyBorder="1" applyAlignment="1">
      <alignment vertical="top"/>
    </xf>
    <xf numFmtId="0" fontId="26" fillId="10" borderId="67" xfId="0" applyFont="1" applyFill="1" applyBorder="1" applyAlignment="1">
      <alignment vertical="top"/>
    </xf>
    <xf numFmtId="0" fontId="26" fillId="10" borderId="63" xfId="0" applyFont="1" applyFill="1" applyBorder="1" applyAlignment="1">
      <alignment vertical="top"/>
    </xf>
    <xf numFmtId="0" fontId="26" fillId="10" borderId="62" xfId="0" applyFont="1" applyFill="1" applyBorder="1" applyAlignment="1">
      <alignment vertical="top"/>
    </xf>
    <xf numFmtId="0" fontId="26" fillId="10" borderId="63" xfId="0" quotePrefix="1" applyFont="1" applyFill="1" applyBorder="1" applyAlignment="1">
      <alignment vertical="top"/>
    </xf>
    <xf numFmtId="0" fontId="0" fillId="10" borderId="61" xfId="0" applyFill="1" applyBorder="1" applyAlignment="1">
      <alignment vertical="top"/>
    </xf>
    <xf numFmtId="0" fontId="0" fillId="10" borderId="60" xfId="0" applyFill="1" applyBorder="1" applyAlignment="1">
      <alignment vertical="top"/>
    </xf>
    <xf numFmtId="0" fontId="0" fillId="10" borderId="59" xfId="0" applyFill="1" applyBorder="1" applyAlignment="1">
      <alignment vertical="top"/>
    </xf>
    <xf numFmtId="0" fontId="4" fillId="10" borderId="54" xfId="0" applyFont="1" applyFill="1" applyBorder="1" applyAlignment="1">
      <alignment vertical="top"/>
    </xf>
    <xf numFmtId="0" fontId="4" fillId="10" borderId="53" xfId="0" applyFont="1" applyFill="1" applyBorder="1" applyAlignment="1">
      <alignment vertical="top"/>
    </xf>
    <xf numFmtId="0" fontId="4" fillId="10" borderId="51" xfId="0" applyFont="1" applyFill="1" applyBorder="1" applyAlignment="1">
      <alignment vertical="top"/>
    </xf>
    <xf numFmtId="0" fontId="4" fillId="10" borderId="52" xfId="0" applyFont="1" applyFill="1" applyBorder="1" applyAlignment="1">
      <alignment vertical="top"/>
    </xf>
    <xf numFmtId="0" fontId="4" fillId="10" borderId="50" xfId="0" applyFont="1" applyFill="1" applyBorder="1" applyAlignment="1">
      <alignment vertical="top"/>
    </xf>
    <xf numFmtId="0" fontId="4" fillId="10" borderId="49" xfId="0" applyFont="1" applyFill="1" applyBorder="1" applyAlignment="1">
      <alignment vertical="top"/>
    </xf>
    <xf numFmtId="0" fontId="4" fillId="10" borderId="48" xfId="0" applyFont="1" applyFill="1" applyBorder="1" applyAlignment="1">
      <alignment vertical="top"/>
    </xf>
    <xf numFmtId="0" fontId="4" fillId="10" borderId="0" xfId="0" applyFont="1" applyFill="1" applyAlignment="1">
      <alignment vertical="top"/>
    </xf>
    <xf numFmtId="0" fontId="7" fillId="10" borderId="38" xfId="0" applyFont="1" applyFill="1" applyBorder="1" applyAlignment="1">
      <alignment vertical="top"/>
    </xf>
    <xf numFmtId="9" fontId="0" fillId="10" borderId="37" xfId="1" applyFont="1" applyFill="1" applyBorder="1" applyAlignment="1" applyProtection="1">
      <alignment vertical="top"/>
    </xf>
    <xf numFmtId="9" fontId="0" fillId="10" borderId="45" xfId="1" applyFont="1" applyFill="1" applyBorder="1" applyAlignment="1" applyProtection="1">
      <alignment vertical="top"/>
    </xf>
    <xf numFmtId="0" fontId="0" fillId="10" borderId="51" xfId="0" applyFill="1" applyBorder="1" applyAlignment="1">
      <alignment vertical="top"/>
    </xf>
    <xf numFmtId="0" fontId="0" fillId="10" borderId="36" xfId="0" applyFill="1" applyBorder="1" applyAlignment="1">
      <alignment vertical="top"/>
    </xf>
    <xf numFmtId="0" fontId="0" fillId="10" borderId="37" xfId="0" applyFill="1" applyBorder="1" applyAlignment="1">
      <alignment vertical="top"/>
    </xf>
    <xf numFmtId="0" fontId="0" fillId="10" borderId="27" xfId="0" applyFill="1" applyBorder="1" applyAlignment="1">
      <alignment vertical="top"/>
    </xf>
    <xf numFmtId="0" fontId="0" fillId="10" borderId="27" xfId="0" applyFill="1" applyBorder="1"/>
    <xf numFmtId="0" fontId="7" fillId="10" borderId="35" xfId="0" applyFont="1" applyFill="1" applyBorder="1" applyAlignment="1">
      <alignment vertical="top"/>
    </xf>
    <xf numFmtId="9" fontId="0" fillId="10" borderId="34" xfId="1" applyFont="1" applyFill="1" applyBorder="1" applyAlignment="1" applyProtection="1">
      <alignment vertical="top"/>
    </xf>
    <xf numFmtId="9" fontId="0" fillId="10" borderId="41" xfId="1" applyFont="1" applyFill="1" applyBorder="1" applyAlignment="1" applyProtection="1">
      <alignment vertical="top"/>
    </xf>
    <xf numFmtId="0" fontId="0" fillId="10" borderId="33" xfId="0" applyFill="1" applyBorder="1" applyAlignment="1">
      <alignment vertical="top"/>
    </xf>
    <xf numFmtId="0" fontId="7" fillId="10" borderId="38" xfId="0" applyFont="1" applyFill="1" applyBorder="1" applyAlignment="1">
      <alignment vertical="top" wrapText="1"/>
    </xf>
    <xf numFmtId="9" fontId="0" fillId="10" borderId="37" xfId="1" applyFont="1" applyFill="1" applyBorder="1" applyAlignment="1" applyProtection="1">
      <alignment vertical="top" wrapText="1"/>
    </xf>
    <xf numFmtId="0" fontId="0" fillId="10" borderId="37" xfId="0" applyFill="1" applyBorder="1" applyAlignment="1">
      <alignment vertical="top" wrapText="1"/>
    </xf>
    <xf numFmtId="0" fontId="0" fillId="10" borderId="36" xfId="0" applyFill="1" applyBorder="1" applyAlignment="1">
      <alignment vertical="top" wrapText="1"/>
    </xf>
    <xf numFmtId="0" fontId="0" fillId="10" borderId="34" xfId="0" applyFill="1" applyBorder="1" applyAlignment="1">
      <alignment vertical="top"/>
    </xf>
    <xf numFmtId="0" fontId="0" fillId="10" borderId="1" xfId="0" applyFill="1" applyBorder="1" applyAlignment="1">
      <alignment vertical="top"/>
    </xf>
    <xf numFmtId="0" fontId="5" fillId="10" borderId="1" xfId="0" applyFont="1" applyFill="1" applyBorder="1" applyAlignment="1">
      <alignment vertical="top"/>
    </xf>
    <xf numFmtId="0" fontId="0" fillId="10" borderId="2" xfId="0" applyFill="1" applyBorder="1" applyAlignment="1">
      <alignment vertical="top"/>
    </xf>
    <xf numFmtId="0" fontId="0" fillId="0" borderId="0" xfId="0" applyAlignment="1">
      <alignment vertical="top"/>
    </xf>
    <xf numFmtId="0" fontId="31" fillId="0" borderId="0" xfId="0" applyFont="1" applyAlignment="1">
      <alignment vertical="top"/>
    </xf>
    <xf numFmtId="0" fontId="21" fillId="2" borderId="0" xfId="0" applyFont="1" applyFill="1" applyAlignment="1">
      <alignment horizontal="center" vertical="center"/>
    </xf>
    <xf numFmtId="0" fontId="32" fillId="2" borderId="0" xfId="0" applyFont="1" applyFill="1" applyAlignment="1">
      <alignment horizontal="center" vertical="center"/>
    </xf>
    <xf numFmtId="0" fontId="22" fillId="2" borderId="0" xfId="0" applyFont="1" applyFill="1" applyAlignment="1">
      <alignment horizontal="center" vertical="center"/>
    </xf>
    <xf numFmtId="0" fontId="36" fillId="2" borderId="0" xfId="0" applyFont="1" applyFill="1" applyAlignment="1">
      <alignment horizontal="center" vertical="center"/>
    </xf>
    <xf numFmtId="0" fontId="32" fillId="2" borderId="0" xfId="0" applyFont="1" applyFill="1" applyAlignment="1">
      <alignment horizontal="left" vertical="top"/>
    </xf>
    <xf numFmtId="0" fontId="8" fillId="2" borderId="56" xfId="0" applyFont="1" applyFill="1" applyBorder="1" applyAlignment="1">
      <alignment horizontal="center" vertical="top"/>
    </xf>
    <xf numFmtId="0" fontId="8" fillId="2" borderId="55" xfId="0" applyFont="1" applyFill="1" applyBorder="1" applyAlignment="1">
      <alignment horizontal="center" vertical="top"/>
    </xf>
    <xf numFmtId="0" fontId="34" fillId="2" borderId="65" xfId="0" applyFont="1" applyFill="1" applyBorder="1" applyAlignment="1">
      <alignment horizontal="left" vertical="top"/>
    </xf>
    <xf numFmtId="0" fontId="34" fillId="2" borderId="64" xfId="0" applyFont="1" applyFill="1" applyBorder="1" applyAlignment="1">
      <alignment horizontal="left" vertical="top"/>
    </xf>
    <xf numFmtId="15" fontId="0" fillId="4" borderId="45" xfId="0" applyNumberFormat="1" applyFill="1" applyBorder="1" applyAlignment="1" applyProtection="1">
      <alignment horizontal="center" vertical="top"/>
      <protection locked="0"/>
    </xf>
    <xf numFmtId="15" fontId="0" fillId="4" borderId="44" xfId="0" applyNumberFormat="1" applyFill="1" applyBorder="1" applyAlignment="1" applyProtection="1">
      <alignment horizontal="center" vertical="top"/>
      <protection locked="0"/>
    </xf>
    <xf numFmtId="0" fontId="13" fillId="2" borderId="1" xfId="0" applyFont="1" applyFill="1" applyBorder="1" applyAlignment="1">
      <alignment horizontal="left" vertical="top" wrapText="1"/>
    </xf>
    <xf numFmtId="0" fontId="13" fillId="2" borderId="14" xfId="0" applyFont="1" applyFill="1" applyBorder="1" applyAlignment="1">
      <alignment horizontal="left" vertical="top"/>
    </xf>
    <xf numFmtId="0" fontId="3" fillId="2" borderId="44" xfId="0" applyFont="1" applyFill="1" applyBorder="1" applyAlignment="1">
      <alignment horizontal="left" vertical="top" wrapText="1"/>
    </xf>
    <xf numFmtId="0" fontId="3" fillId="2" borderId="46" xfId="0" applyFont="1" applyFill="1" applyBorder="1" applyAlignment="1">
      <alignment horizontal="left" vertical="top" wrapText="1"/>
    </xf>
    <xf numFmtId="0" fontId="3" fillId="2" borderId="45" xfId="0" applyFont="1" applyFill="1" applyBorder="1" applyAlignment="1">
      <alignment horizontal="left" vertical="top" wrapText="1"/>
    </xf>
    <xf numFmtId="0" fontId="3" fillId="2" borderId="40" xfId="0" applyFont="1" applyFill="1" applyBorder="1" applyAlignment="1">
      <alignment horizontal="left" vertical="top" wrapText="1"/>
    </xf>
    <xf numFmtId="0" fontId="3" fillId="2" borderId="42" xfId="0" applyFont="1" applyFill="1" applyBorder="1" applyAlignment="1">
      <alignment horizontal="left" vertical="top" wrapText="1"/>
    </xf>
    <xf numFmtId="0" fontId="0" fillId="2" borderId="26" xfId="0" applyFill="1" applyBorder="1" applyAlignment="1">
      <alignment horizontal="left" vertical="top"/>
    </xf>
    <xf numFmtId="0" fontId="0" fillId="2" borderId="20" xfId="0" applyFill="1" applyBorder="1" applyAlignment="1">
      <alignment horizontal="left" vertical="top"/>
    </xf>
    <xf numFmtId="0" fontId="0" fillId="2" borderId="25" xfId="0" applyFill="1" applyBorder="1" applyAlignment="1">
      <alignment horizontal="left" vertical="top"/>
    </xf>
    <xf numFmtId="15" fontId="0" fillId="4" borderId="41" xfId="0" applyNumberFormat="1" applyFill="1" applyBorder="1" applyAlignment="1" applyProtection="1">
      <alignment horizontal="center" vertical="top"/>
      <protection locked="0"/>
    </xf>
    <xf numFmtId="15" fontId="0" fillId="4" borderId="40" xfId="0" applyNumberFormat="1" applyFill="1" applyBorder="1" applyAlignment="1" applyProtection="1">
      <alignment horizontal="center" vertical="top"/>
      <protection locked="0"/>
    </xf>
    <xf numFmtId="0" fontId="8" fillId="2" borderId="18" xfId="0" applyFont="1" applyFill="1" applyBorder="1" applyAlignment="1">
      <alignment horizontal="left" vertical="top" wrapText="1"/>
    </xf>
    <xf numFmtId="0" fontId="8" fillId="2" borderId="19" xfId="0" applyFont="1" applyFill="1" applyBorder="1" applyAlignment="1">
      <alignment horizontal="left" vertical="top" wrapText="1"/>
    </xf>
    <xf numFmtId="0" fontId="8" fillId="2" borderId="31" xfId="0" applyFont="1" applyFill="1" applyBorder="1" applyAlignment="1">
      <alignment horizontal="left" vertical="top" wrapText="1"/>
    </xf>
    <xf numFmtId="17" fontId="39" fillId="2" borderId="0" xfId="0" applyNumberFormat="1" applyFont="1" applyFill="1" applyAlignment="1">
      <alignment horizontal="center" vertical="center"/>
    </xf>
    <xf numFmtId="0" fontId="39" fillId="2" borderId="0" xfId="0" applyFont="1" applyFill="1" applyAlignment="1">
      <alignment horizontal="center" vertical="center"/>
    </xf>
  </cellXfs>
  <cellStyles count="5">
    <cellStyle name="Hyperlink 2" xfId="3" xr:uid="{00000000-0005-0000-0000-000000000000}"/>
    <cellStyle name="Normal" xfId="0" builtinId="0"/>
    <cellStyle name="Normal 5" xfId="4" xr:uid="{00000000-0005-0000-0000-000002000000}"/>
    <cellStyle name="Note" xfId="2" builtinId="10"/>
    <cellStyle name="Percent" xfId="1" builtinId="5"/>
  </cellStyles>
  <dxfs count="4">
    <dxf>
      <fill>
        <patternFill>
          <bgColor rgb="FF007C6B"/>
        </patternFill>
      </fill>
      <border>
        <left/>
        <right/>
        <top/>
        <bottom/>
      </border>
    </dxf>
    <dxf>
      <fill>
        <patternFill>
          <bgColor rgb="FF00B050"/>
        </patternFill>
      </fill>
    </dxf>
    <dxf>
      <font>
        <strike val="0"/>
      </font>
      <fill>
        <patternFill>
          <bgColor theme="0" tint="-0.499984740745262"/>
        </patternFill>
      </fill>
    </dxf>
    <dxf>
      <font>
        <b/>
        <i val="0"/>
        <color theme="0"/>
      </font>
      <fill>
        <patternFill>
          <bgColor rgb="FFFF0000"/>
        </patternFill>
      </fill>
    </dxf>
  </dxfs>
  <tableStyles count="0" defaultTableStyle="TableStyleMedium2" defaultPivotStyle="PivotStyleLight16"/>
  <colors>
    <mruColors>
      <color rgb="FF007D3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457200</xdr:colOff>
      <xdr:row>4</xdr:row>
      <xdr:rowOff>85090</xdr:rowOff>
    </xdr:from>
    <xdr:to>
      <xdr:col>6</xdr:col>
      <xdr:colOff>446722</xdr:colOff>
      <xdr:row>10</xdr:row>
      <xdr:rowOff>106937</xdr:rowOff>
    </xdr:to>
    <xdr:pic>
      <xdr:nvPicPr>
        <xdr:cNvPr id="3" name="Picture 2">
          <a:extLst>
            <a:ext uri="{FF2B5EF4-FFF2-40B4-BE49-F238E27FC236}">
              <a16:creationId xmlns:a16="http://schemas.microsoft.com/office/drawing/2014/main" id="{47A90201-2314-49C1-00C0-B71F013A6E3C}"/>
            </a:ext>
          </a:extLst>
        </xdr:cNvPr>
        <xdr:cNvPicPr>
          <a:picLocks noChangeAspect="1"/>
        </xdr:cNvPicPr>
      </xdr:nvPicPr>
      <xdr:blipFill>
        <a:blip xmlns:r="http://schemas.openxmlformats.org/officeDocument/2006/relationships" r:embed="rId1"/>
        <a:stretch>
          <a:fillRect/>
        </a:stretch>
      </xdr:blipFill>
      <xdr:spPr>
        <a:xfrm>
          <a:off x="3802380" y="816610"/>
          <a:ext cx="944880" cy="12515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281215</xdr:colOff>
      <xdr:row>1</xdr:row>
      <xdr:rowOff>27215</xdr:rowOff>
    </xdr:from>
    <xdr:to>
      <xdr:col>1</xdr:col>
      <xdr:colOff>1390783</xdr:colOff>
      <xdr:row>4</xdr:row>
      <xdr:rowOff>296516</xdr:rowOff>
    </xdr:to>
    <xdr:pic>
      <xdr:nvPicPr>
        <xdr:cNvPr id="4" name="Picture 3">
          <a:extLst>
            <a:ext uri="{FF2B5EF4-FFF2-40B4-BE49-F238E27FC236}">
              <a16:creationId xmlns:a16="http://schemas.microsoft.com/office/drawing/2014/main" id="{02B62F75-9E64-291E-D813-E030969B4B16}"/>
            </a:ext>
          </a:extLst>
        </xdr:cNvPr>
        <xdr:cNvPicPr>
          <a:picLocks noChangeAspect="1"/>
        </xdr:cNvPicPr>
      </xdr:nvPicPr>
      <xdr:blipFill>
        <a:blip xmlns:r="http://schemas.openxmlformats.org/officeDocument/2006/relationships" r:embed="rId1"/>
        <a:stretch>
          <a:fillRect/>
        </a:stretch>
      </xdr:blipFill>
      <xdr:spPr>
        <a:xfrm>
          <a:off x="281215" y="210095"/>
          <a:ext cx="1109568" cy="15189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nepcon.sharepoint.com/Users/eenhoorn/Egnyte/Shared/Partnerships%20Development/3.%20New%20Programs/3.%20Rice/9.%20Pilots/2017%20Mars/1707%20Training%20US%20EU%20Brazil/2017%20Pilot%20checklists/170705_Checklist%20SRP%20Standard_v1.0.1_final.xlsx?8ECC7F38" TargetMode="External"/><Relationship Id="rId1" Type="http://schemas.openxmlformats.org/officeDocument/2006/relationships/externalLinkPath" Target="file:///\\8ECC7F38\170705_Checklist%20SRP%20Standard_v1.0.1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list SRP Standard"/>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4:J34"/>
  <sheetViews>
    <sheetView view="pageLayout" topLeftCell="A8" workbookViewId="0">
      <selection activeCell="E23" sqref="E23"/>
    </sheetView>
  </sheetViews>
  <sheetFormatPr defaultColWidth="8.86328125" defaultRowHeight="14.25" x14ac:dyDescent="0.45"/>
  <cols>
    <col min="1" max="1" width="8.86328125" style="48"/>
    <col min="2" max="2" width="12" style="48" customWidth="1"/>
    <col min="3" max="3" width="3.59765625" style="48" customWidth="1"/>
    <col min="4" max="5" width="11.1328125" style="48" customWidth="1"/>
    <col min="6" max="6" width="13.3984375" style="48" customWidth="1"/>
    <col min="7" max="7" width="11.1328125" style="48" customWidth="1"/>
    <col min="8" max="8" width="13.86328125" style="48" customWidth="1"/>
    <col min="9" max="9" width="11.1328125" style="48" customWidth="1"/>
    <col min="10" max="10" width="3.59765625" style="48" customWidth="1"/>
    <col min="11" max="16384" width="8.86328125" style="48"/>
  </cols>
  <sheetData>
    <row r="4" spans="3:10" x14ac:dyDescent="0.45">
      <c r="C4" s="47"/>
      <c r="D4" s="47"/>
      <c r="E4" s="47"/>
      <c r="F4" s="47"/>
      <c r="G4" s="47"/>
      <c r="H4" s="47"/>
      <c r="I4" s="47"/>
      <c r="J4" s="47"/>
    </row>
    <row r="5" spans="3:10" x14ac:dyDescent="0.45">
      <c r="C5" s="47"/>
      <c r="J5" s="47"/>
    </row>
    <row r="6" spans="3:10" x14ac:dyDescent="0.45">
      <c r="C6" s="47"/>
      <c r="J6" s="47"/>
    </row>
    <row r="7" spans="3:10" x14ac:dyDescent="0.45">
      <c r="C7" s="47"/>
      <c r="J7" s="47"/>
    </row>
    <row r="8" spans="3:10" s="49" customFormat="1" ht="18" x14ac:dyDescent="0.55000000000000004">
      <c r="C8" s="47"/>
      <c r="D8" s="48"/>
      <c r="E8" s="48"/>
      <c r="F8" s="48"/>
      <c r="G8" s="48"/>
      <c r="H8" s="48"/>
      <c r="I8" s="48"/>
      <c r="J8" s="47"/>
    </row>
    <row r="9" spans="3:10" s="49" customFormat="1" ht="18" x14ac:dyDescent="0.55000000000000004">
      <c r="C9" s="47"/>
      <c r="D9" s="48"/>
      <c r="E9" s="48"/>
      <c r="F9" s="48"/>
      <c r="G9" s="48"/>
      <c r="H9" s="48"/>
      <c r="I9" s="48"/>
      <c r="J9" s="47"/>
    </row>
    <row r="10" spans="3:10" s="49" customFormat="1" ht="18" x14ac:dyDescent="0.55000000000000004">
      <c r="C10" s="47"/>
      <c r="D10" s="48"/>
      <c r="E10" s="48"/>
      <c r="F10" s="48"/>
      <c r="G10" s="48"/>
      <c r="H10" s="48"/>
      <c r="I10" s="48"/>
      <c r="J10" s="47"/>
    </row>
    <row r="11" spans="3:10" s="49" customFormat="1" ht="18" x14ac:dyDescent="0.55000000000000004">
      <c r="C11" s="47"/>
      <c r="D11" s="48"/>
      <c r="E11" s="48"/>
      <c r="F11" s="48"/>
      <c r="G11" s="48"/>
      <c r="H11" s="48"/>
      <c r="I11" s="48"/>
      <c r="J11" s="47"/>
    </row>
    <row r="12" spans="3:10" s="49" customFormat="1" ht="25.5" x14ac:dyDescent="0.55000000000000004">
      <c r="C12" s="47"/>
      <c r="D12" s="152" t="s">
        <v>0</v>
      </c>
      <c r="E12" s="152"/>
      <c r="F12" s="152"/>
      <c r="G12" s="152"/>
      <c r="H12" s="152"/>
      <c r="I12" s="152"/>
      <c r="J12" s="47"/>
    </row>
    <row r="13" spans="3:10" s="49" customFormat="1" ht="18" x14ac:dyDescent="0.55000000000000004">
      <c r="C13" s="47"/>
      <c r="D13" s="153"/>
      <c r="E13" s="153"/>
      <c r="F13" s="153"/>
      <c r="G13" s="153"/>
      <c r="H13" s="153"/>
      <c r="I13" s="153"/>
      <c r="J13" s="47"/>
    </row>
    <row r="14" spans="3:10" s="49" customFormat="1" ht="18" x14ac:dyDescent="0.55000000000000004">
      <c r="C14" s="47"/>
      <c r="D14" s="83"/>
      <c r="E14" s="83"/>
      <c r="F14" s="83"/>
      <c r="G14" s="83"/>
      <c r="H14" s="83"/>
      <c r="I14" s="83"/>
      <c r="J14" s="47"/>
    </row>
    <row r="15" spans="3:10" s="49" customFormat="1" ht="18" x14ac:dyDescent="0.55000000000000004">
      <c r="C15" s="47"/>
      <c r="D15" s="154" t="s">
        <v>1</v>
      </c>
      <c r="E15" s="154"/>
      <c r="F15" s="154" t="s">
        <v>1</v>
      </c>
      <c r="G15" s="154"/>
      <c r="H15" s="154"/>
      <c r="I15" s="154"/>
      <c r="J15" s="47"/>
    </row>
    <row r="16" spans="3:10" s="49" customFormat="1" ht="18" x14ac:dyDescent="0.55000000000000004">
      <c r="C16" s="47"/>
      <c r="D16" s="83"/>
      <c r="E16" s="83"/>
      <c r="F16" s="83"/>
      <c r="G16" s="83"/>
      <c r="H16" s="83"/>
      <c r="I16" s="83"/>
      <c r="J16" s="47"/>
    </row>
    <row r="17" spans="2:10" ht="18" x14ac:dyDescent="0.55000000000000004">
      <c r="C17" s="50"/>
      <c r="D17" s="49"/>
      <c r="E17" s="151"/>
      <c r="F17" s="151"/>
      <c r="G17" s="151"/>
      <c r="H17" s="151"/>
      <c r="I17" s="49"/>
      <c r="J17" s="50"/>
    </row>
    <row r="18" spans="2:10" ht="18" x14ac:dyDescent="0.55000000000000004">
      <c r="C18" s="50"/>
      <c r="D18" s="49"/>
      <c r="E18" s="154" t="s">
        <v>200</v>
      </c>
      <c r="F18" s="154"/>
      <c r="G18" s="154"/>
      <c r="H18" s="154"/>
      <c r="I18" s="49"/>
      <c r="J18" s="50"/>
    </row>
    <row r="19" spans="2:10" ht="18" x14ac:dyDescent="0.55000000000000004">
      <c r="C19" s="50"/>
      <c r="D19" s="49"/>
      <c r="E19" s="177" t="s">
        <v>201</v>
      </c>
      <c r="F19" s="178"/>
      <c r="G19" s="178"/>
      <c r="H19" s="178"/>
      <c r="I19" s="49"/>
      <c r="J19" s="50"/>
    </row>
    <row r="20" spans="2:10" ht="18" x14ac:dyDescent="0.55000000000000004">
      <c r="C20" s="50"/>
      <c r="D20" s="49"/>
      <c r="E20" s="151"/>
      <c r="F20" s="151"/>
      <c r="G20" s="151"/>
      <c r="H20" s="151"/>
      <c r="I20" s="49"/>
      <c r="J20" s="50"/>
    </row>
    <row r="21" spans="2:10" x14ac:dyDescent="0.45">
      <c r="C21" s="47"/>
      <c r="J21" s="47"/>
    </row>
    <row r="22" spans="2:10" x14ac:dyDescent="0.45">
      <c r="C22" s="47"/>
      <c r="J22" s="47"/>
    </row>
    <row r="23" spans="2:10" x14ac:dyDescent="0.45">
      <c r="C23" s="47"/>
      <c r="J23" s="47"/>
    </row>
    <row r="24" spans="2:10" x14ac:dyDescent="0.45">
      <c r="C24" s="47"/>
      <c r="J24" s="47"/>
    </row>
    <row r="25" spans="2:10" x14ac:dyDescent="0.45">
      <c r="C25" s="47"/>
      <c r="J25" s="47"/>
    </row>
    <row r="26" spans="2:10" x14ac:dyDescent="0.45">
      <c r="C26" s="47"/>
      <c r="J26" s="47"/>
    </row>
    <row r="27" spans="2:10" x14ac:dyDescent="0.45">
      <c r="C27" s="47"/>
      <c r="J27" s="47"/>
    </row>
    <row r="28" spans="2:10" x14ac:dyDescent="0.45">
      <c r="C28" s="47"/>
      <c r="D28" s="47"/>
      <c r="E28" s="47"/>
      <c r="F28" s="47"/>
      <c r="G28" s="47"/>
      <c r="H28" s="47"/>
      <c r="I28" s="47"/>
      <c r="J28" s="47"/>
    </row>
    <row r="31" spans="2:10" x14ac:dyDescent="0.45">
      <c r="B31" s="48" t="s">
        <v>2</v>
      </c>
    </row>
    <row r="32" spans="2:10" x14ac:dyDescent="0.45">
      <c r="B32" s="48" t="s">
        <v>3</v>
      </c>
      <c r="C32" s="48" t="s">
        <v>4</v>
      </c>
    </row>
    <row r="33" spans="2:3" x14ac:dyDescent="0.45">
      <c r="B33" s="48" t="s">
        <v>5</v>
      </c>
      <c r="C33" s="48" t="s">
        <v>6</v>
      </c>
    </row>
    <row r="34" spans="2:3" x14ac:dyDescent="0.45">
      <c r="B34" s="48" t="s">
        <v>7</v>
      </c>
      <c r="C34" s="48" t="s">
        <v>188</v>
      </c>
    </row>
  </sheetData>
  <mergeCells count="7">
    <mergeCell ref="E20:H20"/>
    <mergeCell ref="D12:I12"/>
    <mergeCell ref="D13:I13"/>
    <mergeCell ref="D15:I15"/>
    <mergeCell ref="E17:H17"/>
    <mergeCell ref="E18:H18"/>
    <mergeCell ref="E19:H19"/>
  </mergeCells>
  <phoneticPr fontId="19" type="noConversion"/>
  <pageMargins left="0.70000000000000007" right="0.70000000000000007" top="0.75000000000000011" bottom="0.75000000000000011" header="0.30000000000000004" footer="0.30000000000000004"/>
  <pageSetup paperSize="9" scale="80" orientation="portrait" r:id="rId1"/>
  <drawing r:id="rId2"/>
  <extLst>
    <ext xmlns:mx="http://schemas.microsoft.com/office/mac/excel/2008/main" uri="{64002731-A6B0-56B0-2670-7721B7C09600}">
      <mx:PLV Mode="1"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B286"/>
  <sheetViews>
    <sheetView tabSelected="1" topLeftCell="B49" zoomScale="81" zoomScaleNormal="50" zoomScalePageLayoutView="80" workbookViewId="0">
      <selection activeCell="D5" sqref="D5"/>
    </sheetView>
  </sheetViews>
  <sheetFormatPr defaultColWidth="0" defaultRowHeight="15.75" zeroHeight="1" x14ac:dyDescent="0.45"/>
  <cols>
    <col min="1" max="1" width="4.3984375" style="1" hidden="1" customWidth="1"/>
    <col min="2" max="2" width="42.1328125" style="1" bestFit="1" customWidth="1"/>
    <col min="3" max="3" width="45.1328125" style="2" bestFit="1" customWidth="1"/>
    <col min="4" max="4" width="85.59765625" style="1" customWidth="1"/>
    <col min="5" max="5" width="46.1328125" style="1" customWidth="1"/>
    <col min="6" max="6" width="10.59765625" style="1" customWidth="1"/>
    <col min="7" max="7" width="12.3984375" style="1" customWidth="1"/>
    <col min="8" max="8" width="11.3984375" style="1" customWidth="1"/>
    <col min="9" max="9" width="65.1328125" style="1" customWidth="1"/>
    <col min="10" max="10" width="11.86328125" style="1" customWidth="1"/>
    <col min="11" max="11" width="16.3984375" style="1" customWidth="1"/>
    <col min="12" max="12" width="9.3984375" style="1" hidden="1" customWidth="1"/>
    <col min="13" max="13" width="7.1328125" style="1" hidden="1" customWidth="1"/>
    <col min="14" max="14" width="6" style="1" hidden="1" customWidth="1"/>
    <col min="15" max="15" width="8.1328125" style="1" hidden="1" customWidth="1"/>
    <col min="16" max="18" width="5.3984375" style="1" hidden="1" customWidth="1"/>
    <col min="19" max="19" width="2.3984375" style="1" hidden="1" customWidth="1"/>
    <col min="20" max="20" width="4.59765625" style="68" customWidth="1"/>
    <col min="21" max="22" width="4.59765625" style="1" hidden="1" customWidth="1"/>
    <col min="23" max="46" width="17.3984375" style="1" hidden="1" customWidth="1"/>
    <col min="47" max="54" width="4.59765625" style="1" hidden="1" customWidth="1"/>
    <col min="55" max="16384" width="0.59765625" style="1" hidden="1"/>
  </cols>
  <sheetData>
    <row r="1" spans="1:44" s="68" customFormat="1" ht="14.25" x14ac:dyDescent="0.45">
      <c r="B1" s="84"/>
      <c r="C1" s="84"/>
      <c r="D1" s="84"/>
      <c r="E1" s="84"/>
      <c r="F1" s="84"/>
      <c r="G1" s="84"/>
      <c r="H1" s="84"/>
      <c r="I1" s="84"/>
      <c r="J1" s="84"/>
      <c r="K1" s="84"/>
      <c r="L1" s="84"/>
      <c r="M1" s="84"/>
      <c r="N1" s="84"/>
      <c r="O1" s="84"/>
      <c r="P1" s="84"/>
      <c r="Q1" s="84"/>
      <c r="R1" s="84"/>
      <c r="S1" s="84"/>
      <c r="T1" s="84"/>
    </row>
    <row r="2" spans="1:44" s="84" customFormat="1" ht="29.25" customHeight="1" x14ac:dyDescent="0.45">
      <c r="A2" s="3"/>
      <c r="B2" s="1"/>
      <c r="C2" s="1"/>
      <c r="D2" s="1"/>
      <c r="E2" s="1"/>
      <c r="F2" s="1"/>
      <c r="G2" s="1"/>
      <c r="H2" s="1"/>
      <c r="I2" s="1"/>
      <c r="J2" s="1"/>
      <c r="K2" s="1"/>
      <c r="L2" s="1"/>
      <c r="M2" s="1"/>
      <c r="N2" s="1"/>
      <c r="O2" s="1"/>
      <c r="P2" s="1"/>
      <c r="Q2" s="1"/>
      <c r="R2" s="1"/>
      <c r="S2" s="1"/>
      <c r="X2" s="100" t="s">
        <v>8</v>
      </c>
      <c r="Y2" s="101"/>
      <c r="Z2" s="101"/>
      <c r="AA2" s="101"/>
      <c r="AB2" s="101"/>
    </row>
    <row r="3" spans="1:44" s="84" customFormat="1" ht="41.25" customHeight="1" thickBot="1" x14ac:dyDescent="0.5">
      <c r="A3" s="3"/>
      <c r="B3" s="1"/>
      <c r="C3" s="1"/>
      <c r="D3" s="95" t="s">
        <v>186</v>
      </c>
      <c r="E3" s="78"/>
      <c r="F3" s="43"/>
      <c r="G3" s="43"/>
      <c r="H3" s="43"/>
      <c r="I3" s="1"/>
      <c r="J3" s="1"/>
      <c r="K3" s="1"/>
      <c r="L3" s="43"/>
      <c r="M3" s="43"/>
      <c r="N3" s="43"/>
      <c r="O3" s="43"/>
      <c r="P3" s="43"/>
      <c r="Q3" s="43"/>
      <c r="R3" s="43"/>
      <c r="S3" s="1"/>
    </row>
    <row r="4" spans="1:44" s="84" customFormat="1" ht="29.25" customHeight="1" thickTop="1" x14ac:dyDescent="0.45">
      <c r="A4" s="3"/>
      <c r="B4" s="1"/>
      <c r="C4" s="1"/>
      <c r="D4" s="1" t="s">
        <v>202</v>
      </c>
      <c r="E4" s="43"/>
      <c r="F4" s="43"/>
      <c r="G4" s="43"/>
      <c r="H4" s="43"/>
      <c r="I4" s="43"/>
      <c r="J4" s="43"/>
      <c r="K4" s="43"/>
      <c r="L4" s="43"/>
      <c r="M4" s="43"/>
      <c r="N4" s="43"/>
      <c r="O4" s="43"/>
      <c r="P4" s="43"/>
      <c r="Q4" s="43"/>
      <c r="R4" s="43"/>
      <c r="S4" s="1"/>
      <c r="Y4" s="84" t="s">
        <v>9</v>
      </c>
      <c r="AN4" s="102" t="s">
        <v>10</v>
      </c>
      <c r="AO4" s="103"/>
      <c r="AP4" s="103"/>
      <c r="AQ4" s="103"/>
      <c r="AR4" s="104"/>
    </row>
    <row r="5" spans="1:44" s="84" customFormat="1" ht="29.25" customHeight="1" x14ac:dyDescent="0.45">
      <c r="A5" s="3"/>
      <c r="B5" s="1"/>
      <c r="C5" s="1"/>
      <c r="D5" s="150" t="s">
        <v>187</v>
      </c>
      <c r="E5" s="1"/>
      <c r="F5" s="1"/>
      <c r="G5" s="1"/>
      <c r="H5" s="1"/>
      <c r="I5" s="1"/>
      <c r="J5" s="1"/>
      <c r="K5" s="1"/>
      <c r="L5" s="1"/>
      <c r="M5" s="1"/>
      <c r="N5" s="1"/>
      <c r="O5" s="1"/>
      <c r="P5" s="1"/>
      <c r="Q5" s="1"/>
      <c r="R5" s="1"/>
      <c r="S5" s="1"/>
      <c r="X5" s="105" t="s">
        <v>11</v>
      </c>
      <c r="Y5" s="105" t="s">
        <v>12</v>
      </c>
      <c r="Z5" s="105" t="s">
        <v>13</v>
      </c>
      <c r="AA5" s="105" t="s">
        <v>14</v>
      </c>
      <c r="AB5" s="105" t="s">
        <v>15</v>
      </c>
      <c r="AC5" s="105" t="s">
        <v>16</v>
      </c>
      <c r="AD5" s="105" t="s">
        <v>17</v>
      </c>
      <c r="AE5" s="105" t="s">
        <v>18</v>
      </c>
      <c r="AF5" s="105" t="s">
        <v>19</v>
      </c>
      <c r="AG5" s="105" t="s">
        <v>20</v>
      </c>
      <c r="AH5" s="84" t="s">
        <v>21</v>
      </c>
      <c r="AI5" s="84" t="s">
        <v>22</v>
      </c>
      <c r="AJ5" s="84" t="s">
        <v>23</v>
      </c>
      <c r="AK5" s="84" t="s">
        <v>24</v>
      </c>
      <c r="AL5" s="84" t="s">
        <v>25</v>
      </c>
      <c r="AN5" s="106">
        <f>SUM(J43:J68)</f>
        <v>0</v>
      </c>
      <c r="AO5" s="84" t="s">
        <v>26</v>
      </c>
      <c r="AR5" s="107"/>
    </row>
    <row r="6" spans="1:44" s="84" customFormat="1" ht="18" customHeight="1" thickBot="1" x14ac:dyDescent="0.5">
      <c r="A6" s="68"/>
      <c r="X6" s="105" t="s">
        <v>27</v>
      </c>
      <c r="Y6" s="108" t="s">
        <v>27</v>
      </c>
      <c r="Z6" s="105" t="s">
        <v>27</v>
      </c>
      <c r="AA6" s="105" t="s">
        <v>27</v>
      </c>
      <c r="AB6" s="105" t="s">
        <v>28</v>
      </c>
      <c r="AC6" s="105" t="s">
        <v>29</v>
      </c>
      <c r="AD6" s="105" t="s">
        <v>30</v>
      </c>
      <c r="AE6" s="105" t="s">
        <v>31</v>
      </c>
      <c r="AF6" s="105" t="s">
        <v>31</v>
      </c>
      <c r="AG6" s="105" t="s">
        <v>31</v>
      </c>
      <c r="AH6" s="105" t="s">
        <v>32</v>
      </c>
      <c r="AI6" s="105" t="s">
        <v>33</v>
      </c>
      <c r="AJ6" s="105" t="s">
        <v>34</v>
      </c>
      <c r="AK6" s="105" t="s">
        <v>35</v>
      </c>
      <c r="AL6" s="105" t="s">
        <v>36</v>
      </c>
      <c r="AN6" s="106">
        <f>SUM(L43:L68)</f>
        <v>42</v>
      </c>
      <c r="AO6" s="84" t="s">
        <v>37</v>
      </c>
      <c r="AR6" s="107"/>
    </row>
    <row r="7" spans="1:44" s="85" customFormat="1" ht="25.5" x14ac:dyDescent="0.45">
      <c r="A7" s="70"/>
      <c r="B7" s="155" t="s">
        <v>38</v>
      </c>
      <c r="C7" s="155"/>
      <c r="D7" s="155"/>
      <c r="E7" s="71"/>
      <c r="F7" s="72"/>
      <c r="G7" s="72"/>
      <c r="H7" s="72"/>
      <c r="I7" s="72"/>
      <c r="J7" s="72"/>
      <c r="K7" s="72"/>
      <c r="L7" s="72"/>
      <c r="M7" s="72"/>
      <c r="N7" s="72"/>
      <c r="O7" s="72"/>
      <c r="P7" s="72"/>
      <c r="Q7" s="72"/>
      <c r="R7" s="72"/>
      <c r="S7" s="72"/>
      <c r="X7" s="109" t="s">
        <v>31</v>
      </c>
      <c r="Y7" s="110" t="s">
        <v>31</v>
      </c>
      <c r="Z7" s="109" t="s">
        <v>31</v>
      </c>
      <c r="AA7" s="109" t="s">
        <v>31</v>
      </c>
      <c r="AB7" s="109" t="s">
        <v>39</v>
      </c>
      <c r="AC7" s="109" t="s">
        <v>40</v>
      </c>
      <c r="AD7" s="109" t="s">
        <v>41</v>
      </c>
      <c r="AE7" s="109" t="s">
        <v>42</v>
      </c>
      <c r="AF7" s="109" t="s">
        <v>42</v>
      </c>
      <c r="AG7" s="109" t="s">
        <v>42</v>
      </c>
      <c r="AH7" s="109" t="s">
        <v>43</v>
      </c>
      <c r="AI7" s="109" t="s">
        <v>44</v>
      </c>
      <c r="AJ7" s="109" t="s">
        <v>45</v>
      </c>
      <c r="AK7" s="109" t="s">
        <v>46</v>
      </c>
      <c r="AL7" s="109" t="s">
        <v>47</v>
      </c>
      <c r="AN7" s="111"/>
      <c r="AR7" s="112"/>
    </row>
    <row r="8" spans="1:44" s="85" customFormat="1" ht="18" customHeight="1" thickBot="1" x14ac:dyDescent="0.5">
      <c r="A8" s="73"/>
      <c r="X8" s="109" t="s">
        <v>48</v>
      </c>
      <c r="Y8" s="110" t="s">
        <v>48</v>
      </c>
      <c r="Z8" s="109"/>
      <c r="AA8" s="109"/>
      <c r="AB8" s="109"/>
      <c r="AC8" s="109"/>
      <c r="AD8" s="109"/>
      <c r="AE8" s="109"/>
      <c r="AF8" s="109" t="s">
        <v>49</v>
      </c>
      <c r="AG8" s="109"/>
      <c r="AH8" s="109"/>
      <c r="AI8" s="109" t="s">
        <v>50</v>
      </c>
      <c r="AJ8" s="109" t="s">
        <v>51</v>
      </c>
      <c r="AK8" s="109"/>
      <c r="AL8" s="109"/>
      <c r="AN8" s="111"/>
      <c r="AR8" s="112"/>
    </row>
    <row r="9" spans="1:44" s="85" customFormat="1" ht="25.5" x14ac:dyDescent="0.45">
      <c r="A9" s="70"/>
      <c r="B9" s="155" t="s">
        <v>52</v>
      </c>
      <c r="C9" s="155"/>
      <c r="D9" s="155"/>
      <c r="E9" s="74"/>
      <c r="F9" s="72"/>
      <c r="G9" s="72"/>
      <c r="H9" s="72"/>
      <c r="I9" s="72"/>
      <c r="J9" s="72"/>
      <c r="K9" s="72"/>
      <c r="L9" s="72"/>
      <c r="M9" s="72"/>
      <c r="N9" s="72"/>
      <c r="O9" s="72"/>
      <c r="P9" s="72"/>
      <c r="Q9" s="72"/>
      <c r="R9" s="72"/>
      <c r="S9" s="72"/>
      <c r="X9" s="109" t="s">
        <v>31</v>
      </c>
      <c r="Y9" s="110" t="s">
        <v>31</v>
      </c>
      <c r="Z9" s="109" t="s">
        <v>31</v>
      </c>
      <c r="AA9" s="109" t="s">
        <v>31</v>
      </c>
      <c r="AB9" s="109" t="s">
        <v>39</v>
      </c>
      <c r="AC9" s="109" t="s">
        <v>40</v>
      </c>
      <c r="AD9" s="109" t="s">
        <v>41</v>
      </c>
      <c r="AE9" s="109" t="s">
        <v>42</v>
      </c>
      <c r="AF9" s="109" t="s">
        <v>42</v>
      </c>
      <c r="AG9" s="109" t="s">
        <v>42</v>
      </c>
      <c r="AH9" s="109" t="s">
        <v>43</v>
      </c>
      <c r="AI9" s="109" t="s">
        <v>44</v>
      </c>
      <c r="AJ9" s="109" t="s">
        <v>45</v>
      </c>
      <c r="AK9" s="109" t="s">
        <v>46</v>
      </c>
      <c r="AL9" s="109" t="s">
        <v>47</v>
      </c>
      <c r="AN9" s="111"/>
      <c r="AR9" s="112"/>
    </row>
    <row r="10" spans="1:44" s="86" customFormat="1" ht="18" customHeight="1" x14ac:dyDescent="0.45">
      <c r="A10" s="75"/>
      <c r="X10" s="113" t="s">
        <v>48</v>
      </c>
      <c r="Y10" s="114" t="s">
        <v>48</v>
      </c>
      <c r="Z10" s="113"/>
      <c r="AA10" s="113"/>
      <c r="AB10" s="113"/>
      <c r="AC10" s="113"/>
      <c r="AD10" s="113"/>
      <c r="AE10" s="113"/>
      <c r="AF10" s="113" t="s">
        <v>49</v>
      </c>
      <c r="AG10" s="113"/>
      <c r="AH10" s="113"/>
      <c r="AI10" s="113" t="s">
        <v>50</v>
      </c>
      <c r="AJ10" s="113" t="s">
        <v>51</v>
      </c>
      <c r="AK10" s="113"/>
      <c r="AL10" s="113"/>
      <c r="AN10" s="115"/>
      <c r="AR10" s="116"/>
    </row>
    <row r="11" spans="1:44" s="86" customFormat="1" ht="44.25" customHeight="1" x14ac:dyDescent="0.45">
      <c r="A11" s="76"/>
      <c r="B11" s="96" t="s">
        <v>53</v>
      </c>
      <c r="C11" s="77"/>
      <c r="D11" s="78"/>
      <c r="E11" s="78"/>
      <c r="F11" s="78"/>
      <c r="G11" s="78"/>
      <c r="H11" s="78"/>
      <c r="I11" s="78"/>
      <c r="J11" s="78"/>
      <c r="K11" s="78"/>
      <c r="L11" s="78"/>
      <c r="M11" s="78"/>
      <c r="N11" s="78"/>
      <c r="O11" s="78"/>
      <c r="P11" s="78"/>
      <c r="Q11" s="78"/>
      <c r="R11" s="78"/>
      <c r="S11" s="78"/>
      <c r="X11" s="113" t="s">
        <v>49</v>
      </c>
      <c r="Y11" s="113"/>
      <c r="Z11" s="113"/>
      <c r="AA11" s="113"/>
      <c r="AB11" s="113"/>
      <c r="AC11" s="113"/>
      <c r="AD11" s="113"/>
      <c r="AE11" s="113"/>
      <c r="AF11" s="113"/>
      <c r="AG11" s="113"/>
      <c r="AH11" s="113"/>
      <c r="AI11" s="113"/>
      <c r="AJ11" s="113"/>
      <c r="AK11" s="113"/>
      <c r="AL11" s="113"/>
      <c r="AN11" s="115">
        <f>COUNTIF(J43:J68,"not applicable")</f>
        <v>0</v>
      </c>
      <c r="AO11" s="86" t="s">
        <v>54</v>
      </c>
      <c r="AR11" s="116"/>
    </row>
    <row r="12" spans="1:44" s="86" customFormat="1" ht="18" customHeight="1" thickBot="1" x14ac:dyDescent="0.5">
      <c r="A12" s="76"/>
      <c r="B12" s="78"/>
      <c r="C12" s="78"/>
      <c r="D12" s="78"/>
      <c r="E12" s="78"/>
      <c r="F12" s="78"/>
      <c r="G12" s="78"/>
      <c r="H12" s="78"/>
      <c r="I12" s="78"/>
      <c r="J12" s="78"/>
      <c r="K12" s="78"/>
      <c r="L12" s="78"/>
      <c r="M12" s="78"/>
      <c r="N12" s="78"/>
      <c r="O12" s="78"/>
      <c r="P12" s="78"/>
      <c r="Q12" s="78"/>
      <c r="R12" s="78"/>
      <c r="S12" s="78"/>
      <c r="AN12" s="115">
        <f>SUMIF(J43:J68,"Not applicable",L43:L68)</f>
        <v>0</v>
      </c>
      <c r="AO12" s="86" t="s">
        <v>55</v>
      </c>
      <c r="AR12" s="116"/>
    </row>
    <row r="13" spans="1:44" s="86" customFormat="1" ht="29.25" customHeight="1" thickBot="1" x14ac:dyDescent="0.5">
      <c r="A13" s="76"/>
      <c r="B13" s="97" t="s">
        <v>56</v>
      </c>
      <c r="C13" s="79"/>
      <c r="D13" s="80"/>
      <c r="E13" s="98">
        <f>SUM(H43:H56)</f>
        <v>0</v>
      </c>
      <c r="F13" s="81"/>
      <c r="G13" s="158" t="s">
        <v>57</v>
      </c>
      <c r="H13" s="159"/>
      <c r="I13" s="78"/>
      <c r="J13" s="78"/>
      <c r="K13" s="78"/>
      <c r="L13" s="78"/>
      <c r="M13" s="78"/>
      <c r="N13" s="78"/>
      <c r="O13" s="78"/>
      <c r="P13" s="78"/>
      <c r="Q13" s="78"/>
      <c r="R13" s="78"/>
      <c r="S13" s="78"/>
      <c r="AN13" s="117">
        <f>(SUM(J43:J68)/(SUM(L43:L68)-SUMIF(J43:J68,"Not applicable",L43:L68)))*100</f>
        <v>0</v>
      </c>
      <c r="AO13" s="86" t="s">
        <v>58</v>
      </c>
      <c r="AR13" s="116"/>
    </row>
    <row r="14" spans="1:44" s="86" customFormat="1" ht="29.25" customHeight="1" thickBot="1" x14ac:dyDescent="0.5">
      <c r="A14" s="76"/>
      <c r="B14" s="97" t="s">
        <v>59</v>
      </c>
      <c r="C14" s="79"/>
      <c r="D14" s="80"/>
      <c r="E14" s="99">
        <f>COUNTIF(K43:K56,"N")</f>
        <v>0</v>
      </c>
      <c r="F14" s="82"/>
      <c r="G14" s="158" t="s">
        <v>60</v>
      </c>
      <c r="H14" s="159"/>
      <c r="I14" s="78"/>
      <c r="J14" s="78"/>
      <c r="K14" s="78"/>
      <c r="L14" s="78"/>
      <c r="M14" s="78"/>
      <c r="N14" s="78"/>
      <c r="O14" s="78"/>
      <c r="P14" s="78"/>
      <c r="Q14" s="78"/>
      <c r="R14" s="78"/>
      <c r="S14" s="78"/>
      <c r="AN14" s="115" t="s">
        <v>61</v>
      </c>
      <c r="AO14" s="86" t="e">
        <f>IF(((COUNTIF(#REF!,"No Answer"))=2),"","You have filled in too many anwers for this question. You can only select one")</f>
        <v>#REF!</v>
      </c>
      <c r="AR14" s="116"/>
    </row>
    <row r="15" spans="1:44" s="84" customFormat="1" ht="29.25" customHeight="1" thickBot="1" x14ac:dyDescent="0.5">
      <c r="A15" s="3"/>
      <c r="B15" s="1"/>
      <c r="C15" s="1"/>
      <c r="D15" s="1"/>
      <c r="E15" s="1"/>
      <c r="F15" s="1"/>
      <c r="G15" s="1"/>
      <c r="H15" s="1"/>
      <c r="I15" s="1"/>
      <c r="J15" s="1"/>
      <c r="K15" s="1"/>
      <c r="L15" s="1"/>
      <c r="M15" s="1"/>
      <c r="N15" s="1"/>
      <c r="O15" s="1"/>
      <c r="P15" s="1"/>
      <c r="Q15" s="1"/>
      <c r="R15" s="1"/>
      <c r="S15" s="1"/>
      <c r="AN15" s="118"/>
      <c r="AO15" s="119"/>
      <c r="AP15" s="119"/>
      <c r="AQ15" s="119"/>
      <c r="AR15" s="120"/>
    </row>
    <row r="16" spans="1:44" s="84" customFormat="1" ht="14.65" hidden="1" thickTop="1" x14ac:dyDescent="0.45">
      <c r="A16" s="3"/>
      <c r="B16" s="3"/>
      <c r="C16" s="3"/>
      <c r="D16" s="3"/>
      <c r="E16" s="3"/>
      <c r="F16" s="3"/>
      <c r="G16" s="3"/>
      <c r="H16" s="3"/>
      <c r="I16" s="3"/>
      <c r="J16" s="3"/>
      <c r="K16" s="3"/>
      <c r="L16" s="3"/>
      <c r="M16" s="3"/>
      <c r="N16" s="3"/>
      <c r="O16" s="3"/>
      <c r="P16" s="3"/>
      <c r="Q16" s="3"/>
      <c r="R16" s="3"/>
      <c r="S16" s="3"/>
    </row>
    <row r="17" spans="1:43" s="84" customFormat="1" ht="36.4" hidden="1" thickBot="1" x14ac:dyDescent="0.5">
      <c r="A17" s="3"/>
      <c r="B17" s="42" t="s">
        <v>62</v>
      </c>
      <c r="C17" s="42"/>
      <c r="D17" s="1"/>
      <c r="E17" s="1"/>
      <c r="F17" s="1"/>
      <c r="G17" s="1"/>
      <c r="H17" s="1"/>
      <c r="I17" s="1"/>
      <c r="J17" s="1"/>
      <c r="K17" s="1"/>
      <c r="L17" s="1"/>
      <c r="M17" s="1"/>
      <c r="N17" s="1"/>
      <c r="O17" s="1"/>
      <c r="P17" s="1"/>
      <c r="Q17" s="1"/>
      <c r="R17" s="1"/>
      <c r="S17" s="1"/>
    </row>
    <row r="18" spans="1:43" s="84" customFormat="1" ht="14.65" hidden="1" thickBot="1" x14ac:dyDescent="0.5">
      <c r="A18" s="3"/>
      <c r="B18" s="41"/>
      <c r="C18" s="41"/>
      <c r="D18" s="40"/>
      <c r="E18" s="156" t="s">
        <v>63</v>
      </c>
      <c r="F18" s="157"/>
      <c r="G18" s="157"/>
      <c r="H18" s="157"/>
      <c r="I18" s="29" t="s">
        <v>64</v>
      </c>
      <c r="J18" s="1"/>
      <c r="K18" s="1"/>
      <c r="L18" s="1"/>
      <c r="M18" s="1"/>
      <c r="N18" s="1"/>
      <c r="O18" s="1"/>
      <c r="P18" s="1"/>
      <c r="Q18" s="1"/>
      <c r="R18" s="1"/>
      <c r="S18" s="1"/>
    </row>
    <row r="19" spans="1:43" s="84" customFormat="1" ht="15" hidden="1" customHeight="1" thickBot="1" x14ac:dyDescent="0.5">
      <c r="A19" s="3"/>
      <c r="B19" s="37" t="s">
        <v>65</v>
      </c>
      <c r="C19" s="164" t="s">
        <v>66</v>
      </c>
      <c r="D19" s="165"/>
      <c r="E19" s="160"/>
      <c r="F19" s="161"/>
      <c r="G19" s="161"/>
      <c r="H19" s="161"/>
      <c r="I19" s="21"/>
      <c r="J19" s="1"/>
      <c r="K19" s="1"/>
      <c r="L19" s="1"/>
      <c r="M19" s="1"/>
      <c r="N19" s="1"/>
      <c r="O19" s="1"/>
      <c r="P19" s="1"/>
      <c r="Q19" s="1"/>
      <c r="R19" s="1"/>
      <c r="S19" s="1"/>
      <c r="Y19" s="121" t="s">
        <v>67</v>
      </c>
      <c r="Z19" s="122" t="s">
        <v>68</v>
      </c>
      <c r="AA19" s="122" t="s">
        <v>69</v>
      </c>
      <c r="AB19" s="123"/>
      <c r="AD19" s="122" t="s">
        <v>70</v>
      </c>
      <c r="AE19" s="122" t="s">
        <v>71</v>
      </c>
      <c r="AN19" s="121"/>
      <c r="AO19" s="122"/>
      <c r="AP19" s="123"/>
      <c r="AQ19" s="124" t="s">
        <v>69</v>
      </c>
    </row>
    <row r="20" spans="1:43" s="84" customFormat="1" ht="15" hidden="1" customHeight="1" x14ac:dyDescent="0.45">
      <c r="A20" s="3"/>
      <c r="B20" s="37" t="s">
        <v>72</v>
      </c>
      <c r="C20" s="164" t="s">
        <v>73</v>
      </c>
      <c r="D20" s="165"/>
      <c r="E20" s="160"/>
      <c r="F20" s="161"/>
      <c r="G20" s="161"/>
      <c r="H20" s="161"/>
      <c r="I20" s="21"/>
      <c r="J20" s="1"/>
      <c r="K20" s="1"/>
      <c r="L20" s="1"/>
      <c r="M20" s="1"/>
      <c r="N20" s="1"/>
      <c r="O20" s="1"/>
      <c r="P20" s="1"/>
      <c r="Q20" s="1"/>
      <c r="R20" s="1"/>
      <c r="S20" s="1"/>
      <c r="Y20" s="125"/>
      <c r="Z20" s="126"/>
      <c r="AA20" s="126"/>
      <c r="AB20" s="127"/>
      <c r="AD20" s="128"/>
      <c r="AE20" s="128"/>
      <c r="AN20" s="129" t="s">
        <v>74</v>
      </c>
      <c r="AO20" s="130" t="s">
        <v>75</v>
      </c>
      <c r="AP20" s="131">
        <f>SUM(J43:J45)/(SUM(L43:L45)-SUMIF(J43:J45,"not applicable",L43:L45))</f>
        <v>0</v>
      </c>
      <c r="AQ20" s="132">
        <f>COUNTIF(K43:K45,"N")</f>
        <v>0</v>
      </c>
    </row>
    <row r="21" spans="1:43" s="84" customFormat="1" ht="15" hidden="1" customHeight="1" x14ac:dyDescent="0.45">
      <c r="A21" s="3"/>
      <c r="B21" s="37" t="s">
        <v>76</v>
      </c>
      <c r="C21" s="164" t="s">
        <v>77</v>
      </c>
      <c r="D21" s="165"/>
      <c r="E21" s="160"/>
      <c r="F21" s="161"/>
      <c r="G21" s="161"/>
      <c r="H21" s="161"/>
      <c r="I21" s="21"/>
      <c r="J21" s="1"/>
      <c r="K21" s="1"/>
      <c r="L21" s="1"/>
      <c r="M21" s="1"/>
      <c r="N21" s="1"/>
      <c r="O21" s="1"/>
      <c r="P21" s="1"/>
      <c r="Q21" s="1"/>
      <c r="R21" s="1"/>
      <c r="S21" s="1"/>
      <c r="Y21" s="125"/>
      <c r="Z21" s="126"/>
      <c r="AA21" s="126"/>
      <c r="AB21" s="127"/>
      <c r="AD21" s="128"/>
      <c r="AE21" s="128"/>
      <c r="AN21" s="129" t="s">
        <v>78</v>
      </c>
      <c r="AO21" s="130" t="s">
        <v>79</v>
      </c>
      <c r="AP21" s="131">
        <f>SUM(J49:J54)/(SUM(L49:L54)-SUMIF(J49:J54,"not applicable",L49:L54))</f>
        <v>0</v>
      </c>
      <c r="AQ21" s="133">
        <f>COUNTIF(K49:K54,"N")</f>
        <v>0</v>
      </c>
    </row>
    <row r="22" spans="1:43" s="84" customFormat="1" ht="15" hidden="1" customHeight="1" x14ac:dyDescent="0.45">
      <c r="A22" s="3"/>
      <c r="B22" s="37" t="s">
        <v>80</v>
      </c>
      <c r="C22" s="39" t="s">
        <v>81</v>
      </c>
      <c r="D22" s="38"/>
      <c r="E22" s="160"/>
      <c r="F22" s="161"/>
      <c r="G22" s="161"/>
      <c r="H22" s="161"/>
      <c r="I22" s="21"/>
      <c r="J22" s="1"/>
      <c r="K22" s="1"/>
      <c r="L22" s="1"/>
      <c r="M22" s="1"/>
      <c r="N22" s="1"/>
      <c r="O22" s="1"/>
      <c r="P22" s="1"/>
      <c r="Q22" s="1"/>
      <c r="R22" s="1"/>
      <c r="S22" s="1"/>
      <c r="Y22" s="125"/>
      <c r="Z22" s="126"/>
      <c r="AA22" s="126"/>
      <c r="AB22" s="127"/>
      <c r="AD22" s="128"/>
      <c r="AE22" s="128"/>
      <c r="AN22" s="129" t="s">
        <v>82</v>
      </c>
      <c r="AO22" s="130" t="s">
        <v>83</v>
      </c>
      <c r="AP22" s="131">
        <f>SUM(J56:J56)/(SUM(L56:L56)-SUMIF(J56:J56,"not applicable",L56:L56))</f>
        <v>0</v>
      </c>
      <c r="AQ22" s="133">
        <f>COUNTIF(K56:K56,"N")</f>
        <v>0</v>
      </c>
    </row>
    <row r="23" spans="1:43" s="84" customFormat="1" ht="15" hidden="1" customHeight="1" x14ac:dyDescent="0.45">
      <c r="A23" s="3"/>
      <c r="B23" s="37" t="s">
        <v>84</v>
      </c>
      <c r="C23" s="164" t="s">
        <v>85</v>
      </c>
      <c r="D23" s="165"/>
      <c r="E23" s="160"/>
      <c r="F23" s="161"/>
      <c r="G23" s="161"/>
      <c r="H23" s="161"/>
      <c r="I23" s="21"/>
      <c r="J23" s="1"/>
      <c r="K23" s="1"/>
      <c r="L23" s="1"/>
      <c r="M23" s="1"/>
      <c r="N23" s="1"/>
      <c r="O23" s="1"/>
      <c r="P23" s="1"/>
      <c r="Q23" s="1"/>
      <c r="R23" s="1"/>
      <c r="S23" s="1"/>
      <c r="Y23" s="125"/>
      <c r="Z23" s="126"/>
      <c r="AA23" s="126"/>
      <c r="AB23" s="127"/>
      <c r="AD23" s="128"/>
      <c r="AE23" s="128"/>
      <c r="AN23" s="129" t="s">
        <v>86</v>
      </c>
      <c r="AO23" s="130" t="s">
        <v>87</v>
      </c>
      <c r="AP23" s="131" t="e">
        <f>SUM(#REF!)/(SUM(#REF!)-SUMIF(#REF!,"not applicable",#REF!))</f>
        <v>#REF!</v>
      </c>
      <c r="AQ23" s="133" t="e">
        <f>COUNTIF(#REF!,"N")</f>
        <v>#REF!</v>
      </c>
    </row>
    <row r="24" spans="1:43" s="84" customFormat="1" ht="30.75" hidden="1" customHeight="1" x14ac:dyDescent="0.45">
      <c r="A24" s="3"/>
      <c r="B24" s="37" t="s">
        <v>88</v>
      </c>
      <c r="C24" s="166" t="s">
        <v>89</v>
      </c>
      <c r="D24" s="165"/>
      <c r="E24" s="160"/>
      <c r="F24" s="161"/>
      <c r="G24" s="161"/>
      <c r="H24" s="161"/>
      <c r="I24" s="21"/>
      <c r="J24" s="1"/>
      <c r="K24" s="1"/>
      <c r="L24" s="1"/>
      <c r="M24" s="1"/>
      <c r="N24" s="1"/>
      <c r="O24" s="1"/>
      <c r="P24" s="1"/>
      <c r="Q24" s="1"/>
      <c r="R24" s="1"/>
      <c r="S24" s="1"/>
      <c r="Y24" s="125"/>
      <c r="Z24" s="126"/>
      <c r="AA24" s="126"/>
      <c r="AB24" s="127"/>
      <c r="AD24" s="128"/>
      <c r="AE24" s="128"/>
      <c r="AN24" s="129" t="s">
        <v>90</v>
      </c>
      <c r="AO24" s="130" t="s">
        <v>91</v>
      </c>
      <c r="AP24" s="131" t="e">
        <f>SUM(#REF!)/(SUM(#REF!)-SUMIF(#REF!,"not applicable",#REF!))</f>
        <v>#REF!</v>
      </c>
      <c r="AQ24" s="133" t="e">
        <f>COUNTIF(#REF!,"N")</f>
        <v>#REF!</v>
      </c>
    </row>
    <row r="25" spans="1:43" s="84" customFormat="1" ht="34.5" hidden="1" customHeight="1" x14ac:dyDescent="0.45">
      <c r="A25" s="3"/>
      <c r="B25" s="37" t="s">
        <v>92</v>
      </c>
      <c r="C25" s="164" t="s">
        <v>93</v>
      </c>
      <c r="D25" s="165"/>
      <c r="E25" s="160"/>
      <c r="F25" s="161"/>
      <c r="G25" s="161"/>
      <c r="H25" s="161"/>
      <c r="I25" s="21"/>
      <c r="J25" s="1"/>
      <c r="K25" s="1"/>
      <c r="L25" s="1"/>
      <c r="M25" s="1"/>
      <c r="N25" s="1"/>
      <c r="O25" s="1"/>
      <c r="P25" s="1"/>
      <c r="Q25" s="1"/>
      <c r="R25" s="1"/>
      <c r="S25" s="1"/>
      <c r="Y25" s="129" t="s">
        <v>94</v>
      </c>
      <c r="Z25" s="130">
        <f>(SUMIF(M43:M57,"X",J43:J57)/(SUMIF(M43:M57,"X",L43:L57)-SUMIFS(L43:L57,M43:M57,"X",J43:J57,"not applicable")))</f>
        <v>0</v>
      </c>
      <c r="AA25" s="134">
        <f>COUNTIFS(M43:M57,"x",K43:K57,"N")</f>
        <v>0</v>
      </c>
      <c r="AB25" s="133"/>
      <c r="AD25" s="135" t="s">
        <v>95</v>
      </c>
      <c r="AE25" s="136" t="s">
        <v>96</v>
      </c>
      <c r="AN25" s="129" t="s">
        <v>97</v>
      </c>
      <c r="AO25" s="130" t="s">
        <v>98</v>
      </c>
      <c r="AP25" s="131" t="e">
        <f>SUM(#REF!)/(SUM(#REF!)-SUMIF(#REF!,"not applicable",#REF!))</f>
        <v>#REF!</v>
      </c>
      <c r="AQ25" s="133" t="e">
        <f>COUNTIF(#REF!,"N")</f>
        <v>#REF!</v>
      </c>
    </row>
    <row r="26" spans="1:43" s="84" customFormat="1" ht="34.5" hidden="1" customHeight="1" x14ac:dyDescent="0.45">
      <c r="A26" s="3"/>
      <c r="B26" s="37" t="s">
        <v>99</v>
      </c>
      <c r="C26" s="164" t="s">
        <v>100</v>
      </c>
      <c r="D26" s="165"/>
      <c r="E26" s="160"/>
      <c r="F26" s="161"/>
      <c r="G26" s="161"/>
      <c r="H26" s="161"/>
      <c r="I26" s="21"/>
      <c r="J26" s="1"/>
      <c r="K26" s="1"/>
      <c r="L26" s="1"/>
      <c r="M26" s="1"/>
      <c r="N26" s="1"/>
      <c r="O26" s="1"/>
      <c r="P26" s="1"/>
      <c r="Q26" s="1"/>
      <c r="R26" s="1"/>
      <c r="S26" s="1"/>
      <c r="Y26" s="129" t="s">
        <v>101</v>
      </c>
      <c r="Z26" s="130">
        <f>(SUMIF(N43:N57,"X",J43:J57)/(SUMIF(N43:N57,"X",L43:L57)-SUMIFS(L43:L57,N43:N57,"X",J43:J57,"not applicable")))</f>
        <v>0</v>
      </c>
      <c r="AA26" s="134">
        <f>COUNTIFS(N43:N57,"x",K43:K57,"N")</f>
        <v>0</v>
      </c>
      <c r="AB26" s="133"/>
      <c r="AD26" s="135" t="s">
        <v>102</v>
      </c>
      <c r="AE26" s="136">
        <v>27</v>
      </c>
      <c r="AN26" s="129" t="s">
        <v>103</v>
      </c>
      <c r="AO26" s="130" t="s">
        <v>104</v>
      </c>
      <c r="AP26" s="131" t="e">
        <f>SUM(#REF!)/(SUM(#REF!)-SUMIF(#REF!,"not applicable",#REF!))</f>
        <v>#REF!</v>
      </c>
      <c r="AQ26" s="133" t="e">
        <f>COUNTIF(#REF!,"N")</f>
        <v>#REF!</v>
      </c>
    </row>
    <row r="27" spans="1:43" s="84" customFormat="1" ht="33" hidden="1" customHeight="1" thickBot="1" x14ac:dyDescent="0.5">
      <c r="A27" s="3"/>
      <c r="B27" s="37" t="s">
        <v>105</v>
      </c>
      <c r="C27" s="164" t="s">
        <v>106</v>
      </c>
      <c r="D27" s="165"/>
      <c r="E27" s="160"/>
      <c r="F27" s="161"/>
      <c r="G27" s="161"/>
      <c r="H27" s="161"/>
      <c r="I27" s="21"/>
      <c r="J27" s="1"/>
      <c r="K27" s="1"/>
      <c r="L27" s="1"/>
      <c r="M27" s="1"/>
      <c r="N27" s="1"/>
      <c r="O27" s="1"/>
      <c r="P27" s="1"/>
      <c r="Q27" s="1"/>
      <c r="R27" s="1"/>
      <c r="S27" s="1"/>
      <c r="Y27" s="129" t="s">
        <v>107</v>
      </c>
      <c r="Z27" s="130">
        <f>(SUMIF(O43:O57,"X",J43:J57)/(SUMIF(O43:O57,"X",L43:L57)-SUMIFS(L43:L57,O43:O57,"X",J43:J57,"not applicable")))</f>
        <v>0</v>
      </c>
      <c r="AA27" s="134">
        <f>COUNTIFS(O43:O57,"x",K43:K57,"N")</f>
        <v>0</v>
      </c>
      <c r="AB27" s="133"/>
      <c r="AD27" s="135" t="s">
        <v>108</v>
      </c>
      <c r="AE27" s="136">
        <v>28</v>
      </c>
      <c r="AN27" s="137" t="s">
        <v>109</v>
      </c>
      <c r="AO27" s="138" t="s">
        <v>110</v>
      </c>
      <c r="AP27" s="139" t="e">
        <f>SUM(J57:J57)/(SUM(L57:L57)-SUMIF(J57:J57,"not applicable",L57:L1980))</f>
        <v>#DIV/0!</v>
      </c>
      <c r="AQ27" s="140">
        <f>COUNTIF(K57:K57,"N")</f>
        <v>0</v>
      </c>
    </row>
    <row r="28" spans="1:43" s="84" customFormat="1" ht="32.25" hidden="1" customHeight="1" x14ac:dyDescent="0.45">
      <c r="A28" s="3"/>
      <c r="B28" s="37" t="s">
        <v>111</v>
      </c>
      <c r="C28" s="164" t="s">
        <v>112</v>
      </c>
      <c r="D28" s="165"/>
      <c r="E28" s="160"/>
      <c r="F28" s="161"/>
      <c r="G28" s="161"/>
      <c r="H28" s="161"/>
      <c r="I28" s="21"/>
      <c r="J28" s="1"/>
      <c r="K28" s="1"/>
      <c r="L28" s="1"/>
      <c r="M28" s="1"/>
      <c r="N28" s="1"/>
      <c r="O28" s="1"/>
      <c r="P28" s="1"/>
      <c r="Q28" s="1"/>
      <c r="R28" s="1"/>
      <c r="S28" s="1"/>
      <c r="Y28" s="129" t="s">
        <v>113</v>
      </c>
      <c r="Z28" s="130">
        <f>(SUMIF(P43:P57,"X",J43:J57)/(SUMIF(P43:P57,"X",L43:L57)-SUMIFS(L43:L57,P43:P57,"X",J43:J57,"not applicable")))</f>
        <v>0</v>
      </c>
      <c r="AA28" s="134">
        <f>COUNTIFS(P43:P57,"x",K43:K57,"N")</f>
        <v>0</v>
      </c>
      <c r="AB28" s="133"/>
      <c r="AD28" s="135" t="s">
        <v>114</v>
      </c>
      <c r="AE28" s="136">
        <v>41</v>
      </c>
    </row>
    <row r="29" spans="1:43" s="84" customFormat="1" ht="15" hidden="1" customHeight="1" x14ac:dyDescent="0.45">
      <c r="A29" s="3"/>
      <c r="B29" s="37" t="s">
        <v>115</v>
      </c>
      <c r="C29" s="164" t="s">
        <v>116</v>
      </c>
      <c r="D29" s="165"/>
      <c r="E29" s="160"/>
      <c r="F29" s="161"/>
      <c r="G29" s="161"/>
      <c r="H29" s="161"/>
      <c r="I29" s="21"/>
      <c r="J29" s="1"/>
      <c r="K29" s="1"/>
      <c r="L29" s="1"/>
      <c r="M29" s="1"/>
      <c r="N29" s="1"/>
      <c r="O29" s="1"/>
      <c r="P29" s="1"/>
      <c r="Q29" s="1"/>
      <c r="R29" s="1"/>
      <c r="S29" s="1"/>
      <c r="Y29" s="129" t="s">
        <v>117</v>
      </c>
      <c r="Z29" s="130">
        <f>(SUMIF(Q43:Q57,"X",J43:J57)/(SUMIF(Q43:Q57,"X",L43:L57)-SUMIFS(L43:L57,Q43:Q57,"X",J43:J57,"not applicable")))</f>
        <v>0</v>
      </c>
      <c r="AA29" s="134">
        <f>COUNTIFS(Q43:Q57,"x",K43:K57,"N")</f>
        <v>0</v>
      </c>
      <c r="AB29" s="133"/>
      <c r="AD29" s="135" t="s">
        <v>118</v>
      </c>
      <c r="AE29" s="136">
        <v>42</v>
      </c>
    </row>
    <row r="30" spans="1:43" s="84" customFormat="1" ht="16.149999999999999" hidden="1" thickBot="1" x14ac:dyDescent="0.5">
      <c r="A30" s="3"/>
      <c r="B30" s="36" t="s">
        <v>119</v>
      </c>
      <c r="C30" s="167" t="s">
        <v>120</v>
      </c>
      <c r="D30" s="168"/>
      <c r="E30" s="172"/>
      <c r="F30" s="173"/>
      <c r="G30" s="173"/>
      <c r="H30" s="173"/>
      <c r="I30" s="35"/>
      <c r="J30" s="1"/>
      <c r="K30" s="1"/>
      <c r="L30" s="1"/>
      <c r="M30" s="1"/>
      <c r="N30" s="1"/>
      <c r="O30" s="1"/>
      <c r="P30" s="1"/>
      <c r="Q30" s="1"/>
      <c r="R30" s="1"/>
      <c r="S30" s="1"/>
      <c r="Y30" s="141" t="s">
        <v>121</v>
      </c>
      <c r="Z30" s="142">
        <f>(SUMIF(R43:R57,"X",J43:J57)/(SUMIF(R43:R57,"X",L43:L57)-SUMIFS(L43:L57,R43:R57,"X",J43:J57,"not applicable")))</f>
        <v>0</v>
      </c>
      <c r="AA30" s="143">
        <f>COUNTIFS(R43:R57,"x",K43:K57,"N")</f>
        <v>0</v>
      </c>
      <c r="AB30" s="144"/>
      <c r="AD30" s="135" t="s">
        <v>122</v>
      </c>
      <c r="AE30" s="136" t="s">
        <v>123</v>
      </c>
    </row>
    <row r="31" spans="1:43" s="84" customFormat="1" ht="16.149999999999999" hidden="1" thickBot="1" x14ac:dyDescent="0.5">
      <c r="A31" s="3"/>
      <c r="B31" s="1"/>
      <c r="C31" s="1"/>
      <c r="D31" s="1"/>
      <c r="E31" s="1"/>
      <c r="F31" s="1"/>
      <c r="G31" s="1"/>
      <c r="H31" s="1"/>
      <c r="I31" s="1"/>
      <c r="J31" s="1"/>
      <c r="K31" s="1"/>
      <c r="L31" s="1"/>
      <c r="M31" s="1"/>
      <c r="N31" s="1"/>
      <c r="O31" s="1"/>
      <c r="P31" s="1"/>
      <c r="Q31" s="1"/>
      <c r="R31" s="1"/>
      <c r="S31" s="1"/>
      <c r="Y31" s="137" t="s">
        <v>124</v>
      </c>
      <c r="Z31" s="138">
        <f>(SUMIF(S43:S57,"X",J43:J57)/(SUMIF(S43:S57,"X",L43:L57)-SUMIFS(L43:L57,S43:S57,"X",J43:J57,"not applicable")))</f>
        <v>0</v>
      </c>
      <c r="AA31" s="145">
        <f>COUNTIFS(S43:S57,"x",K43:K57,"N")</f>
        <v>0</v>
      </c>
      <c r="AB31" s="140"/>
    </row>
    <row r="32" spans="1:43" s="84" customFormat="1" ht="14.65" hidden="1" thickBot="1" x14ac:dyDescent="0.5">
      <c r="A32" s="3"/>
      <c r="B32" s="3"/>
      <c r="C32" s="3"/>
      <c r="D32" s="3"/>
      <c r="E32" s="3"/>
      <c r="F32" s="3"/>
      <c r="G32" s="3"/>
      <c r="H32" s="3"/>
      <c r="I32" s="3"/>
      <c r="J32" s="3"/>
      <c r="K32" s="3"/>
      <c r="L32" s="3"/>
      <c r="M32" s="3"/>
      <c r="N32" s="3"/>
      <c r="O32" s="3"/>
      <c r="P32" s="3"/>
      <c r="Q32" s="3"/>
      <c r="R32" s="3"/>
      <c r="S32" s="3"/>
    </row>
    <row r="33" spans="1:20" s="84" customFormat="1" ht="66.75" hidden="1" customHeight="1" thickBot="1" x14ac:dyDescent="0.5">
      <c r="A33" s="3"/>
      <c r="B33" s="162" t="s">
        <v>125</v>
      </c>
      <c r="C33" s="163"/>
      <c r="D33" s="163"/>
      <c r="E33" s="34"/>
      <c r="F33" s="34"/>
      <c r="G33" s="34"/>
      <c r="H33" s="34"/>
      <c r="I33" s="34"/>
      <c r="J33" s="34"/>
      <c r="K33" s="33"/>
      <c r="L33" s="1"/>
      <c r="M33" s="1"/>
      <c r="N33" s="1"/>
      <c r="O33" s="1"/>
      <c r="P33" s="1"/>
      <c r="Q33" s="1"/>
      <c r="R33" s="1"/>
      <c r="S33" s="1"/>
    </row>
    <row r="34" spans="1:20" s="84" customFormat="1" ht="14.25" hidden="1" x14ac:dyDescent="0.45">
      <c r="A34" s="3"/>
      <c r="B34" s="32"/>
      <c r="C34" s="31"/>
      <c r="D34" s="30" t="s">
        <v>63</v>
      </c>
      <c r="E34" s="174" t="s">
        <v>126</v>
      </c>
      <c r="F34" s="175"/>
      <c r="G34" s="175"/>
      <c r="H34" s="176"/>
      <c r="I34" s="29" t="s">
        <v>64</v>
      </c>
      <c r="J34" s="28"/>
      <c r="K34" s="28"/>
      <c r="L34" s="28"/>
      <c r="M34" s="28"/>
      <c r="N34" s="28"/>
      <c r="O34" s="28"/>
      <c r="P34" s="28"/>
      <c r="Q34" s="28"/>
      <c r="R34" s="28"/>
      <c r="S34" s="28"/>
    </row>
    <row r="35" spans="1:20" s="84" customFormat="1" ht="14.25" hidden="1" x14ac:dyDescent="0.45">
      <c r="A35" s="3"/>
      <c r="B35" s="24">
        <v>1</v>
      </c>
      <c r="C35" s="23" t="s">
        <v>95</v>
      </c>
      <c r="D35" s="22" t="s">
        <v>28</v>
      </c>
      <c r="E35" s="169" t="str">
        <f t="shared" ref="E35:E40" si="0">IF(D35="No","On",(IF(D35="Yes","Off","Off")))</f>
        <v>Off</v>
      </c>
      <c r="F35" s="170"/>
      <c r="G35" s="170"/>
      <c r="H35" s="171"/>
      <c r="I35" s="27"/>
      <c r="J35" s="1"/>
      <c r="K35" s="1"/>
      <c r="L35" s="1"/>
      <c r="M35" s="26"/>
      <c r="N35" s="1"/>
      <c r="O35" s="26"/>
      <c r="P35" s="1"/>
      <c r="Q35" s="26"/>
      <c r="R35" s="1"/>
      <c r="S35" s="26"/>
    </row>
    <row r="36" spans="1:20" s="84" customFormat="1" ht="14.25" hidden="1" x14ac:dyDescent="0.45">
      <c r="A36" s="3"/>
      <c r="B36" s="24">
        <v>2</v>
      </c>
      <c r="C36" s="23" t="s">
        <v>102</v>
      </c>
      <c r="D36" s="22" t="s">
        <v>28</v>
      </c>
      <c r="E36" s="169" t="str">
        <f t="shared" si="0"/>
        <v>Off</v>
      </c>
      <c r="F36" s="170"/>
      <c r="G36" s="170"/>
      <c r="H36" s="171"/>
      <c r="I36" s="21"/>
      <c r="J36" s="1"/>
      <c r="K36" s="1"/>
      <c r="L36" s="1"/>
      <c r="M36" s="1"/>
      <c r="N36" s="1"/>
      <c r="O36" s="1"/>
      <c r="P36" s="1"/>
      <c r="Q36" s="1"/>
      <c r="R36" s="1"/>
      <c r="S36" s="1"/>
    </row>
    <row r="37" spans="1:20" s="84" customFormat="1" ht="14.25" hidden="1" x14ac:dyDescent="0.45">
      <c r="A37" s="3"/>
      <c r="B37" s="24">
        <v>3</v>
      </c>
      <c r="C37" s="23" t="s">
        <v>127</v>
      </c>
      <c r="D37" s="22" t="s">
        <v>28</v>
      </c>
      <c r="E37" s="169" t="str">
        <f t="shared" si="0"/>
        <v>Off</v>
      </c>
      <c r="F37" s="170"/>
      <c r="G37" s="170"/>
      <c r="H37" s="171"/>
      <c r="I37" s="21"/>
      <c r="J37" s="1"/>
      <c r="K37" s="1"/>
      <c r="L37" s="1"/>
      <c r="M37" s="1"/>
      <c r="N37" s="1"/>
      <c r="O37" s="1"/>
      <c r="P37" s="1"/>
      <c r="Q37" s="1"/>
      <c r="R37" s="1"/>
      <c r="S37" s="1"/>
    </row>
    <row r="38" spans="1:20" s="84" customFormat="1" ht="28.5" hidden="1" x14ac:dyDescent="0.45">
      <c r="A38" s="3"/>
      <c r="B38" s="24">
        <v>4</v>
      </c>
      <c r="C38" s="25" t="s">
        <v>128</v>
      </c>
      <c r="D38" s="22" t="s">
        <v>28</v>
      </c>
      <c r="E38" s="169" t="str">
        <f t="shared" si="0"/>
        <v>Off</v>
      </c>
      <c r="F38" s="170"/>
      <c r="G38" s="170"/>
      <c r="H38" s="171"/>
      <c r="I38" s="21"/>
      <c r="J38" s="1"/>
      <c r="K38" s="1"/>
      <c r="L38" s="1"/>
      <c r="M38" s="1"/>
      <c r="N38" s="1"/>
      <c r="O38" s="1"/>
      <c r="P38" s="1"/>
      <c r="Q38" s="1"/>
      <c r="R38" s="1"/>
      <c r="S38" s="1"/>
    </row>
    <row r="39" spans="1:20" s="84" customFormat="1" ht="28.5" hidden="1" x14ac:dyDescent="0.45">
      <c r="A39" s="3"/>
      <c r="B39" s="24">
        <v>5</v>
      </c>
      <c r="C39" s="25" t="s">
        <v>129</v>
      </c>
      <c r="D39" s="22" t="s">
        <v>28</v>
      </c>
      <c r="E39" s="169" t="str">
        <f t="shared" si="0"/>
        <v>Off</v>
      </c>
      <c r="F39" s="170"/>
      <c r="G39" s="170"/>
      <c r="H39" s="171"/>
      <c r="I39" s="21"/>
      <c r="J39" s="1"/>
      <c r="K39" s="1"/>
      <c r="L39" s="1"/>
      <c r="M39" s="1"/>
      <c r="N39" s="1"/>
      <c r="O39" s="1"/>
      <c r="P39" s="1"/>
      <c r="Q39" s="1"/>
      <c r="R39" s="1"/>
      <c r="S39" s="1"/>
    </row>
    <row r="40" spans="1:20" s="84" customFormat="1" ht="14.65" hidden="1" thickBot="1" x14ac:dyDescent="0.5">
      <c r="A40" s="3"/>
      <c r="B40" s="24">
        <v>6</v>
      </c>
      <c r="C40" s="23" t="s">
        <v>122</v>
      </c>
      <c r="D40" s="22" t="s">
        <v>28</v>
      </c>
      <c r="E40" s="169" t="str">
        <f t="shared" si="0"/>
        <v>Off</v>
      </c>
      <c r="F40" s="170"/>
      <c r="G40" s="170"/>
      <c r="H40" s="171"/>
      <c r="I40" s="21"/>
      <c r="J40" s="8"/>
      <c r="K40" s="8"/>
      <c r="L40" s="8"/>
      <c r="M40" s="8"/>
      <c r="N40" s="8"/>
      <c r="O40" s="8"/>
      <c r="P40" s="8"/>
      <c r="Q40" s="8"/>
      <c r="R40" s="8"/>
      <c r="S40" s="8"/>
    </row>
    <row r="41" spans="1:20" s="84" customFormat="1" ht="46.5" customHeight="1" thickTop="1" thickBot="1" x14ac:dyDescent="0.5">
      <c r="A41" s="68"/>
      <c r="B41" s="87" t="s">
        <v>130</v>
      </c>
      <c r="C41" s="88" t="s">
        <v>131</v>
      </c>
      <c r="D41" s="89" t="s">
        <v>132</v>
      </c>
      <c r="E41" s="90" t="s">
        <v>133</v>
      </c>
      <c r="F41" s="90" t="s">
        <v>57</v>
      </c>
      <c r="G41" s="90" t="s">
        <v>63</v>
      </c>
      <c r="H41" s="90" t="s">
        <v>134</v>
      </c>
      <c r="I41" s="90" t="s">
        <v>64</v>
      </c>
      <c r="J41" s="91" t="s">
        <v>135</v>
      </c>
      <c r="K41" s="92" t="s">
        <v>136</v>
      </c>
      <c r="L41" s="93" t="s">
        <v>137</v>
      </c>
      <c r="M41" s="94"/>
      <c r="N41" s="94"/>
      <c r="O41" s="94"/>
      <c r="P41" s="94"/>
      <c r="Q41" s="94"/>
      <c r="R41" s="94"/>
      <c r="S41" s="94"/>
    </row>
    <row r="42" spans="1:20" s="84" customFormat="1" ht="131.25" hidden="1" customHeight="1" thickBot="1" x14ac:dyDescent="0.5">
      <c r="A42" s="3"/>
      <c r="B42" s="20"/>
      <c r="C42" s="19"/>
      <c r="D42" s="19"/>
      <c r="E42" s="18"/>
      <c r="F42" s="18"/>
      <c r="G42" s="18"/>
      <c r="H42" s="18"/>
      <c r="I42" s="18"/>
      <c r="J42" s="17"/>
      <c r="K42" s="16" t="s">
        <v>136</v>
      </c>
      <c r="L42" s="15" t="s">
        <v>137</v>
      </c>
      <c r="M42" s="14" t="s">
        <v>138</v>
      </c>
      <c r="N42" s="13" t="s">
        <v>101</v>
      </c>
      <c r="O42" s="13" t="s">
        <v>107</v>
      </c>
      <c r="P42" s="13" t="s">
        <v>113</v>
      </c>
      <c r="Q42" s="13" t="s">
        <v>117</v>
      </c>
      <c r="R42" s="13" t="s">
        <v>121</v>
      </c>
      <c r="S42" s="13" t="s">
        <v>124</v>
      </c>
    </row>
    <row r="43" spans="1:20" s="84" customFormat="1" ht="399" customHeight="1" thickBot="1" x14ac:dyDescent="0.5">
      <c r="A43" s="3"/>
      <c r="B43" s="7">
        <v>1</v>
      </c>
      <c r="C43" s="44" t="s">
        <v>139</v>
      </c>
      <c r="D43" s="54" t="s">
        <v>189</v>
      </c>
      <c r="E43" s="56" t="s">
        <v>140</v>
      </c>
      <c r="F43" s="12" t="s">
        <v>141</v>
      </c>
      <c r="G43" s="57"/>
      <c r="H43" s="51" t="str">
        <f>IF(G43="","No Answer",(IF(G43="a",3,(IF(G43="b",2,(IF(G43="c",0)))))))</f>
        <v>No Answer</v>
      </c>
      <c r="I43" s="58"/>
      <c r="J43" s="52" t="str">
        <f t="shared" ref="J43:J54" si="1">IF(G43="","",H43)</f>
        <v/>
      </c>
      <c r="K43" s="46" t="str">
        <f>IF(H43="No Answer","",(IF(H43&gt;=2,"Y","N")))</f>
        <v/>
      </c>
      <c r="L43" s="45">
        <v>3</v>
      </c>
      <c r="M43" s="6" t="s">
        <v>142</v>
      </c>
      <c r="N43" s="5"/>
      <c r="O43" s="5"/>
      <c r="P43" s="5"/>
      <c r="Q43" s="5"/>
      <c r="R43" s="5"/>
      <c r="S43" s="4"/>
    </row>
    <row r="44" spans="1:20" ht="139.5" customHeight="1" thickBot="1" x14ac:dyDescent="0.5">
      <c r="A44" s="53"/>
      <c r="B44" s="67">
        <v>2</v>
      </c>
      <c r="C44" s="66" t="s">
        <v>143</v>
      </c>
      <c r="D44" s="54" t="s">
        <v>144</v>
      </c>
      <c r="E44" s="55" t="s">
        <v>145</v>
      </c>
      <c r="F44" s="60" t="s">
        <v>146</v>
      </c>
      <c r="G44" s="57"/>
      <c r="H44" s="59" t="str">
        <f>IF(G44="","No Answer",(IF(G44="a",3,(IF(G44="b",1,(IF(G44="c",0)))))))</f>
        <v>No Answer</v>
      </c>
      <c r="I44" s="58"/>
      <c r="J44" s="52" t="str">
        <f t="shared" si="1"/>
        <v/>
      </c>
      <c r="K44" s="46" t="str">
        <f>IF(H44="No Answer","",IF(H44&gt;=0,"Y","N"))</f>
        <v/>
      </c>
      <c r="L44" s="45">
        <v>3</v>
      </c>
      <c r="M44" s="6" t="s">
        <v>142</v>
      </c>
      <c r="N44" s="5"/>
      <c r="O44" s="5"/>
      <c r="P44" s="5"/>
      <c r="Q44" s="5"/>
      <c r="R44" s="5"/>
      <c r="S44" s="4"/>
      <c r="T44" s="84"/>
    </row>
    <row r="45" spans="1:20" ht="114.4" thickBot="1" x14ac:dyDescent="0.5">
      <c r="A45" s="53"/>
      <c r="B45" s="67">
        <v>3</v>
      </c>
      <c r="C45" s="66" t="s">
        <v>147</v>
      </c>
      <c r="D45" s="54" t="s">
        <v>190</v>
      </c>
      <c r="E45" s="55" t="s">
        <v>148</v>
      </c>
      <c r="F45" s="60" t="s">
        <v>149</v>
      </c>
      <c r="G45" s="57"/>
      <c r="H45" s="59" t="str">
        <f>IF(G45="","No Answer",(IF(G45="a",3,(IF(G45="b",2,(IF(G45="c",0)))))))</f>
        <v>No Answer</v>
      </c>
      <c r="I45" s="58"/>
      <c r="J45" s="52" t="str">
        <f t="shared" si="1"/>
        <v/>
      </c>
      <c r="K45" s="46" t="str">
        <f>IF(H45="No Answer","",IF(H45&gt;=2,"Y","N"))</f>
        <v/>
      </c>
      <c r="L45" s="45">
        <v>3</v>
      </c>
      <c r="M45" s="6" t="s">
        <v>142</v>
      </c>
      <c r="N45" s="5" t="s">
        <v>142</v>
      </c>
      <c r="O45" s="5" t="s">
        <v>142</v>
      </c>
      <c r="P45" s="5" t="s">
        <v>142</v>
      </c>
      <c r="Q45" s="5" t="s">
        <v>142</v>
      </c>
      <c r="R45" s="5" t="s">
        <v>142</v>
      </c>
      <c r="S45" s="4" t="s">
        <v>142</v>
      </c>
      <c r="T45" s="84"/>
    </row>
    <row r="46" spans="1:20" ht="197.65" customHeight="1" thickBot="1" x14ac:dyDescent="0.5">
      <c r="A46" s="53"/>
      <c r="B46" s="67">
        <v>4</v>
      </c>
      <c r="C46" s="66" t="s">
        <v>150</v>
      </c>
      <c r="D46" s="54" t="s">
        <v>151</v>
      </c>
      <c r="E46" s="55" t="s">
        <v>152</v>
      </c>
      <c r="F46" s="60" t="s">
        <v>153</v>
      </c>
      <c r="G46" s="57"/>
      <c r="H46" s="59" t="str">
        <f>IF(G46="","No Answer",(IF(G46="a",3,(IF(G46="b",2,(IF(G46="c",0)))))))</f>
        <v>No Answer</v>
      </c>
      <c r="I46" s="58"/>
      <c r="J46" s="52" t="str">
        <f t="shared" ref="J46" si="2">IF(G46="","",H46)</f>
        <v/>
      </c>
      <c r="K46" s="46" t="str">
        <f>IF(H46="No Answer","",IF(H46&gt;=2,"Y","N"))</f>
        <v/>
      </c>
      <c r="L46" s="45">
        <v>3</v>
      </c>
      <c r="M46" s="6" t="s">
        <v>142</v>
      </c>
      <c r="N46" s="5" t="s">
        <v>142</v>
      </c>
      <c r="O46" s="5" t="s">
        <v>142</v>
      </c>
      <c r="P46" s="5" t="s">
        <v>142</v>
      </c>
      <c r="Q46" s="5" t="s">
        <v>142</v>
      </c>
      <c r="R46" s="5" t="s">
        <v>142</v>
      </c>
      <c r="S46" s="4" t="s">
        <v>142</v>
      </c>
      <c r="T46" s="84"/>
    </row>
    <row r="47" spans="1:20" ht="129" customHeight="1" thickBot="1" x14ac:dyDescent="0.5">
      <c r="A47" s="53"/>
      <c r="B47" s="67">
        <v>5</v>
      </c>
      <c r="C47" s="66" t="s">
        <v>154</v>
      </c>
      <c r="D47" s="54" t="s">
        <v>155</v>
      </c>
      <c r="E47" s="55" t="s">
        <v>156</v>
      </c>
      <c r="F47" s="60" t="s">
        <v>157</v>
      </c>
      <c r="G47" s="57"/>
      <c r="H47" s="59" t="str">
        <f>IF(G47="","No Answer",(IF(G47="a",3,(IF(G47="b",2,(IF(G47="c",0)))))))</f>
        <v>No Answer</v>
      </c>
      <c r="I47" s="58"/>
      <c r="J47" s="52" t="str">
        <f t="shared" ref="J47" si="3">IF(G47="","",H47)</f>
        <v/>
      </c>
      <c r="K47" s="46" t="str">
        <f>IF(H47="No Answer","",IF(H47&gt;=2,"Y","N"))</f>
        <v/>
      </c>
      <c r="L47" s="45">
        <v>3</v>
      </c>
      <c r="M47" s="6" t="s">
        <v>142</v>
      </c>
      <c r="N47" s="5" t="s">
        <v>142</v>
      </c>
      <c r="O47" s="5" t="s">
        <v>142</v>
      </c>
      <c r="P47" s="5" t="s">
        <v>142</v>
      </c>
      <c r="Q47" s="5" t="s">
        <v>142</v>
      </c>
      <c r="R47" s="5" t="s">
        <v>142</v>
      </c>
      <c r="S47" s="4" t="s">
        <v>142</v>
      </c>
      <c r="T47" s="84"/>
    </row>
    <row r="48" spans="1:20" ht="153.4" customHeight="1" thickBot="1" x14ac:dyDescent="0.5">
      <c r="A48" s="53"/>
      <c r="B48" s="67">
        <v>6</v>
      </c>
      <c r="C48" s="66" t="s">
        <v>158</v>
      </c>
      <c r="D48" s="61" t="s">
        <v>159</v>
      </c>
      <c r="E48" s="55" t="s">
        <v>160</v>
      </c>
      <c r="F48" s="60" t="s">
        <v>161</v>
      </c>
      <c r="G48" s="57"/>
      <c r="H48" s="59" t="str">
        <f>IF(G48="","No Answer",(IF(G48="a",3,(IF(G48="b",2,(IF(G48="c",1,)))))))</f>
        <v>No Answer</v>
      </c>
      <c r="I48" s="58"/>
      <c r="J48" s="52" t="str">
        <f>IF(G48="","",H48)</f>
        <v/>
      </c>
      <c r="K48" s="46" t="str">
        <f>IF(H48="No Answer","",IF(H48&gt;=3,"Y","N"))</f>
        <v/>
      </c>
      <c r="L48" s="45">
        <v>3</v>
      </c>
      <c r="M48" s="6"/>
      <c r="N48" s="5"/>
      <c r="O48" s="5"/>
      <c r="P48" s="5" t="s">
        <v>142</v>
      </c>
      <c r="Q48" s="5"/>
      <c r="R48" s="5"/>
      <c r="S48" s="4"/>
      <c r="T48" s="84"/>
    </row>
    <row r="49" spans="1:20" ht="201" customHeight="1" thickBot="1" x14ac:dyDescent="0.5">
      <c r="A49" s="3"/>
      <c r="B49" s="67">
        <v>7</v>
      </c>
      <c r="C49" s="44" t="s">
        <v>162</v>
      </c>
      <c r="D49" s="64" t="s">
        <v>163</v>
      </c>
      <c r="E49" s="55" t="s">
        <v>164</v>
      </c>
      <c r="F49" s="60" t="s">
        <v>165</v>
      </c>
      <c r="G49" s="57"/>
      <c r="H49" s="59" t="str">
        <f>IF(G49="","No Answer",(IF(G49="a",3,(IF(G49="b",1,(IF(G49="c",0,)))))))</f>
        <v>No Answer</v>
      </c>
      <c r="I49" s="58"/>
      <c r="J49" s="52" t="str">
        <f t="shared" si="1"/>
        <v/>
      </c>
      <c r="K49" s="46" t="str">
        <f>IF(H49="No Answer","",(IF(H49&gt;=3,"Y","N")))</f>
        <v/>
      </c>
      <c r="L49" s="45">
        <v>3</v>
      </c>
      <c r="M49" s="6"/>
      <c r="N49" s="5" t="s">
        <v>142</v>
      </c>
      <c r="O49" s="5"/>
      <c r="P49" s="5"/>
      <c r="Q49" s="5"/>
      <c r="R49" s="5"/>
      <c r="S49" s="4"/>
      <c r="T49" s="84"/>
    </row>
    <row r="50" spans="1:20" ht="153" customHeight="1" thickBot="1" x14ac:dyDescent="0.5">
      <c r="A50" s="3"/>
      <c r="B50" s="67">
        <v>8</v>
      </c>
      <c r="C50" s="44" t="s">
        <v>166</v>
      </c>
      <c r="D50" s="61" t="s">
        <v>167</v>
      </c>
      <c r="E50" s="55" t="s">
        <v>168</v>
      </c>
      <c r="F50" s="60" t="s">
        <v>169</v>
      </c>
      <c r="G50" s="57"/>
      <c r="H50" s="59" t="str">
        <f t="shared" ref="H50:H56" si="4">IF(G50="","No Answer",(IF(G50="a",3,(IF(G50="b",2,(IF(G50="c",0,)))))))</f>
        <v>No Answer</v>
      </c>
      <c r="I50" s="58"/>
      <c r="J50" s="52" t="str">
        <f t="shared" si="1"/>
        <v/>
      </c>
      <c r="K50" s="46" t="str">
        <f t="shared" ref="K50:K56" si="5">IF(H50="No Answer","",IF(H50&gt;=2,"Y","N"))</f>
        <v/>
      </c>
      <c r="L50" s="45">
        <v>3</v>
      </c>
      <c r="M50" s="6" t="s">
        <v>142</v>
      </c>
      <c r="N50" s="5"/>
      <c r="O50" s="5" t="s">
        <v>142</v>
      </c>
      <c r="P50" s="5"/>
      <c r="Q50" s="5"/>
      <c r="R50" s="5"/>
      <c r="S50" s="4"/>
      <c r="T50" s="84"/>
    </row>
    <row r="51" spans="1:20" ht="223.5" customHeight="1" thickBot="1" x14ac:dyDescent="0.5">
      <c r="A51" s="3"/>
      <c r="B51" s="67">
        <v>9</v>
      </c>
      <c r="C51" s="44" t="s">
        <v>170</v>
      </c>
      <c r="D51" s="61" t="s">
        <v>171</v>
      </c>
      <c r="E51" s="55" t="s">
        <v>172</v>
      </c>
      <c r="F51" s="60" t="s">
        <v>173</v>
      </c>
      <c r="G51" s="57"/>
      <c r="H51" s="59" t="str">
        <f t="shared" si="4"/>
        <v>No Answer</v>
      </c>
      <c r="I51" s="58"/>
      <c r="J51" s="52" t="str">
        <f t="shared" si="1"/>
        <v/>
      </c>
      <c r="K51" s="46" t="str">
        <f t="shared" si="5"/>
        <v/>
      </c>
      <c r="L51" s="45">
        <v>3</v>
      </c>
      <c r="M51" s="6"/>
      <c r="N51" s="5"/>
      <c r="O51" s="5"/>
      <c r="P51" s="5" t="s">
        <v>142</v>
      </c>
      <c r="Q51" s="5"/>
      <c r="R51" s="5" t="s">
        <v>142</v>
      </c>
      <c r="S51" s="4"/>
      <c r="T51" s="84"/>
    </row>
    <row r="52" spans="1:20" ht="196.15" customHeight="1" thickBot="1" x14ac:dyDescent="0.5">
      <c r="A52" s="3"/>
      <c r="B52" s="67">
        <v>10</v>
      </c>
      <c r="C52" s="44" t="s">
        <v>174</v>
      </c>
      <c r="D52" s="61" t="s">
        <v>197</v>
      </c>
      <c r="E52" s="55" t="s">
        <v>198</v>
      </c>
      <c r="F52" s="60" t="s">
        <v>191</v>
      </c>
      <c r="G52" s="57"/>
      <c r="H52" s="59" t="str">
        <f t="shared" si="4"/>
        <v>No Answer</v>
      </c>
      <c r="I52" s="58"/>
      <c r="J52" s="65" t="str">
        <f t="shared" si="1"/>
        <v/>
      </c>
      <c r="K52" s="46" t="str">
        <f t="shared" si="5"/>
        <v/>
      </c>
      <c r="L52" s="45">
        <v>3</v>
      </c>
      <c r="M52" s="6" t="s">
        <v>175</v>
      </c>
      <c r="N52" s="5"/>
      <c r="O52" s="5" t="s">
        <v>175</v>
      </c>
      <c r="P52" s="5" t="s">
        <v>175</v>
      </c>
      <c r="Q52" s="5"/>
      <c r="R52" s="5"/>
      <c r="S52" s="4"/>
      <c r="T52" s="84"/>
    </row>
    <row r="53" spans="1:20" ht="192" customHeight="1" thickBot="1" x14ac:dyDescent="0.5">
      <c r="A53" s="3"/>
      <c r="B53" s="67">
        <v>11</v>
      </c>
      <c r="C53" s="44" t="s">
        <v>176</v>
      </c>
      <c r="D53" s="54" t="s">
        <v>192</v>
      </c>
      <c r="E53" s="55" t="s">
        <v>177</v>
      </c>
      <c r="F53" s="60" t="s">
        <v>193</v>
      </c>
      <c r="G53" s="57"/>
      <c r="H53" s="59" t="str">
        <f t="shared" si="4"/>
        <v>No Answer</v>
      </c>
      <c r="I53" s="58"/>
      <c r="J53" s="52" t="str">
        <f t="shared" ref="J53" si="6">IF(G53="","",H53)</f>
        <v/>
      </c>
      <c r="K53" s="46" t="str">
        <f t="shared" si="5"/>
        <v/>
      </c>
      <c r="L53" s="45">
        <v>3</v>
      </c>
      <c r="M53" s="6" t="s">
        <v>175</v>
      </c>
      <c r="N53" s="5"/>
      <c r="O53" s="5"/>
      <c r="P53" s="5"/>
      <c r="Q53" s="5"/>
      <c r="R53" s="5"/>
      <c r="S53" s="4"/>
      <c r="T53" s="84"/>
    </row>
    <row r="54" spans="1:20" ht="177" customHeight="1" thickBot="1" x14ac:dyDescent="0.5">
      <c r="A54" s="3"/>
      <c r="B54" s="67">
        <v>12</v>
      </c>
      <c r="C54" s="44" t="s">
        <v>178</v>
      </c>
      <c r="D54" s="54" t="s">
        <v>199</v>
      </c>
      <c r="E54" s="55" t="s">
        <v>179</v>
      </c>
      <c r="F54" s="60" t="s">
        <v>180</v>
      </c>
      <c r="G54" s="57"/>
      <c r="H54" s="59" t="str">
        <f t="shared" si="4"/>
        <v>No Answer</v>
      </c>
      <c r="I54" s="58"/>
      <c r="J54" s="52" t="str">
        <f t="shared" si="1"/>
        <v/>
      </c>
      <c r="K54" s="46" t="str">
        <f t="shared" si="5"/>
        <v/>
      </c>
      <c r="L54" s="45">
        <v>3</v>
      </c>
      <c r="M54" s="6" t="s">
        <v>175</v>
      </c>
      <c r="N54" s="5"/>
      <c r="O54" s="5"/>
      <c r="P54" s="5"/>
      <c r="Q54" s="5"/>
      <c r="R54" s="5"/>
      <c r="S54" s="4"/>
      <c r="T54" s="84"/>
    </row>
    <row r="55" spans="1:20" ht="189.75" customHeight="1" thickBot="1" x14ac:dyDescent="0.5">
      <c r="A55" s="3"/>
      <c r="B55" s="67">
        <v>13</v>
      </c>
      <c r="C55" s="44" t="s">
        <v>181</v>
      </c>
      <c r="D55" s="54" t="s">
        <v>182</v>
      </c>
      <c r="E55" s="55" t="s">
        <v>183</v>
      </c>
      <c r="F55" s="60" t="s">
        <v>194</v>
      </c>
      <c r="G55" s="57"/>
      <c r="H55" s="59" t="str">
        <f t="shared" si="4"/>
        <v>No Answer</v>
      </c>
      <c r="I55" s="58"/>
      <c r="J55" s="52" t="str">
        <f t="shared" ref="J55" si="7">IF(G55="","",H55)</f>
        <v/>
      </c>
      <c r="K55" s="46" t="str">
        <f t="shared" si="5"/>
        <v/>
      </c>
      <c r="L55" s="45">
        <v>3</v>
      </c>
      <c r="M55" s="6" t="s">
        <v>175</v>
      </c>
      <c r="N55" s="5"/>
      <c r="O55" s="5"/>
      <c r="P55" s="5"/>
      <c r="Q55" s="5"/>
      <c r="R55" s="5"/>
      <c r="S55" s="4"/>
      <c r="T55" s="84"/>
    </row>
    <row r="56" spans="1:20" ht="135.4" customHeight="1" thickBot="1" x14ac:dyDescent="0.5">
      <c r="A56" s="3"/>
      <c r="B56" s="67">
        <v>14</v>
      </c>
      <c r="C56" s="44" t="s">
        <v>184</v>
      </c>
      <c r="D56" s="62" t="s">
        <v>195</v>
      </c>
      <c r="E56" s="63" t="s">
        <v>196</v>
      </c>
      <c r="F56" s="60" t="s">
        <v>185</v>
      </c>
      <c r="G56" s="57"/>
      <c r="H56" s="59" t="str">
        <f t="shared" si="4"/>
        <v>No Answer</v>
      </c>
      <c r="I56" s="58"/>
      <c r="J56" s="52"/>
      <c r="K56" s="46" t="str">
        <f t="shared" si="5"/>
        <v/>
      </c>
      <c r="L56" s="45">
        <v>3</v>
      </c>
      <c r="M56" s="11" t="s">
        <v>142</v>
      </c>
      <c r="N56" s="10"/>
      <c r="O56" s="10" t="s">
        <v>142</v>
      </c>
      <c r="P56" s="10"/>
      <c r="Q56" s="10"/>
      <c r="R56" s="10" t="s">
        <v>142</v>
      </c>
      <c r="S56" s="9"/>
      <c r="T56" s="84"/>
    </row>
    <row r="57" spans="1:20" s="68" customFormat="1" ht="16.149999999999999" thickBot="1" x14ac:dyDescent="0.5">
      <c r="A57" s="69"/>
      <c r="B57" s="146"/>
      <c r="C57" s="147"/>
      <c r="D57" s="146"/>
      <c r="E57" s="146"/>
      <c r="F57" s="146"/>
      <c r="G57" s="146"/>
      <c r="H57" s="146"/>
      <c r="I57" s="148"/>
      <c r="J57" s="146"/>
      <c r="K57" s="146"/>
      <c r="L57" s="148"/>
      <c r="M57" s="146"/>
      <c r="N57" s="146"/>
      <c r="O57" s="146"/>
      <c r="P57" s="146"/>
      <c r="Q57" s="146"/>
      <c r="R57" s="146"/>
      <c r="S57" s="146"/>
      <c r="T57" s="146"/>
    </row>
    <row r="81" spans="1:20" s="149" customFormat="1" x14ac:dyDescent="0.45">
      <c r="A81" s="1"/>
      <c r="B81" s="1"/>
      <c r="C81" s="2"/>
      <c r="D81" s="1"/>
      <c r="E81" s="1"/>
      <c r="F81" s="1"/>
      <c r="G81" s="1"/>
      <c r="H81" s="1"/>
      <c r="I81" s="1"/>
      <c r="J81" s="1"/>
      <c r="K81" s="1"/>
      <c r="L81" s="1"/>
      <c r="M81" s="1"/>
      <c r="N81" s="1"/>
      <c r="O81" s="1"/>
      <c r="P81" s="1"/>
      <c r="Q81" s="1"/>
      <c r="R81" s="1"/>
      <c r="S81" s="1"/>
    </row>
    <row r="82" spans="1:20" s="149" customFormat="1" x14ac:dyDescent="0.45">
      <c r="A82" s="1"/>
      <c r="B82" s="1"/>
      <c r="C82" s="2"/>
      <c r="D82" s="1"/>
      <c r="E82" s="1"/>
      <c r="F82" s="1"/>
      <c r="G82" s="1"/>
      <c r="H82" s="1"/>
      <c r="I82" s="1"/>
      <c r="J82" s="1"/>
      <c r="K82" s="1"/>
      <c r="L82" s="1"/>
      <c r="M82" s="1"/>
      <c r="N82" s="1"/>
      <c r="O82" s="1"/>
      <c r="P82" s="1"/>
      <c r="Q82" s="1"/>
      <c r="R82" s="1"/>
      <c r="S82" s="1"/>
      <c r="T82" s="1"/>
    </row>
    <row r="83" spans="1:20" s="149" customFormat="1" x14ac:dyDescent="0.45">
      <c r="A83" s="1"/>
      <c r="B83" s="1"/>
      <c r="C83" s="2"/>
      <c r="D83" s="1"/>
      <c r="E83" s="1"/>
      <c r="F83" s="1"/>
      <c r="G83" s="1"/>
      <c r="H83" s="1"/>
      <c r="I83" s="1"/>
      <c r="J83" s="1"/>
      <c r="K83" s="1"/>
      <c r="L83" s="1"/>
      <c r="M83" s="1"/>
      <c r="N83" s="1"/>
      <c r="O83" s="1"/>
      <c r="P83" s="1"/>
      <c r="Q83" s="1"/>
      <c r="R83" s="1"/>
      <c r="S83" s="1"/>
    </row>
    <row r="84" spans="1:20" s="149" customFormat="1" x14ac:dyDescent="0.45">
      <c r="A84" s="1"/>
      <c r="B84" s="1"/>
      <c r="C84" s="2"/>
      <c r="D84" s="1"/>
      <c r="E84" s="1"/>
      <c r="F84" s="1"/>
      <c r="G84" s="1"/>
      <c r="H84" s="1"/>
      <c r="I84" s="1"/>
      <c r="J84" s="1"/>
      <c r="K84" s="1"/>
      <c r="L84" s="1"/>
      <c r="M84" s="1"/>
      <c r="N84" s="1"/>
      <c r="O84" s="1"/>
      <c r="P84" s="1"/>
      <c r="Q84" s="1"/>
      <c r="R84" s="1"/>
      <c r="S84" s="1"/>
      <c r="T84" s="1"/>
    </row>
    <row r="85" spans="1:20" s="149" customFormat="1" hidden="1" x14ac:dyDescent="0.45">
      <c r="A85" s="1"/>
      <c r="B85" s="1"/>
      <c r="C85" s="2"/>
      <c r="D85" s="1"/>
      <c r="E85" s="1"/>
      <c r="F85" s="1"/>
      <c r="G85" s="1"/>
      <c r="H85" s="1"/>
      <c r="I85" s="1"/>
      <c r="J85" s="1"/>
      <c r="K85" s="1"/>
      <c r="L85" s="1"/>
      <c r="M85" s="1"/>
      <c r="N85" s="1"/>
      <c r="O85" s="1"/>
      <c r="P85" s="1"/>
      <c r="Q85" s="1"/>
      <c r="R85" s="1"/>
      <c r="S85" s="1"/>
      <c r="T85" s="1"/>
    </row>
    <row r="86" spans="1:20" s="149" customFormat="1" hidden="1" x14ac:dyDescent="0.45">
      <c r="A86" s="1"/>
      <c r="B86" s="1"/>
      <c r="C86" s="2"/>
      <c r="D86" s="1"/>
      <c r="E86" s="1"/>
      <c r="F86" s="1"/>
      <c r="G86" s="1"/>
      <c r="H86" s="1"/>
      <c r="I86" s="1"/>
      <c r="J86" s="1"/>
      <c r="K86" s="1"/>
      <c r="L86" s="1"/>
      <c r="M86" s="1"/>
      <c r="N86" s="1"/>
      <c r="O86" s="1"/>
      <c r="P86" s="1"/>
      <c r="Q86" s="1"/>
      <c r="R86" s="1"/>
      <c r="S86" s="1"/>
      <c r="T86" s="1"/>
    </row>
    <row r="87" spans="1:20" s="149" customFormat="1" hidden="1" x14ac:dyDescent="0.45">
      <c r="A87" s="1"/>
      <c r="B87" s="1"/>
      <c r="C87" s="2"/>
      <c r="D87" s="1"/>
      <c r="E87" s="1"/>
      <c r="F87" s="1"/>
      <c r="G87" s="1"/>
      <c r="H87" s="1"/>
      <c r="I87" s="1"/>
      <c r="J87" s="1"/>
      <c r="K87" s="1"/>
      <c r="L87" s="1"/>
      <c r="M87" s="1"/>
      <c r="N87" s="1"/>
      <c r="O87" s="1"/>
      <c r="P87" s="1"/>
      <c r="Q87" s="1"/>
      <c r="R87" s="1"/>
      <c r="S87" s="1"/>
      <c r="T87" s="1"/>
    </row>
    <row r="88" spans="1:20" s="149" customFormat="1" hidden="1" x14ac:dyDescent="0.45">
      <c r="A88" s="1"/>
      <c r="B88" s="1"/>
      <c r="C88" s="2"/>
      <c r="D88" s="1"/>
      <c r="E88" s="1"/>
      <c r="F88" s="1"/>
      <c r="G88" s="1"/>
      <c r="H88" s="1"/>
      <c r="I88" s="1"/>
      <c r="J88" s="1"/>
      <c r="K88" s="1"/>
      <c r="L88" s="1"/>
      <c r="M88" s="1"/>
      <c r="N88" s="1"/>
      <c r="O88" s="1"/>
      <c r="P88" s="1"/>
      <c r="Q88" s="1"/>
      <c r="R88" s="1"/>
      <c r="S88" s="1"/>
      <c r="T88" s="1"/>
    </row>
    <row r="89" spans="1:20" s="149" customFormat="1" x14ac:dyDescent="0.45">
      <c r="A89" s="1"/>
      <c r="B89" s="1"/>
      <c r="C89" s="2"/>
      <c r="D89" s="1"/>
      <c r="E89" s="1"/>
      <c r="F89" s="1"/>
      <c r="G89" s="1"/>
      <c r="H89" s="1"/>
      <c r="I89" s="1"/>
      <c r="J89" s="1"/>
      <c r="K89" s="1"/>
      <c r="L89" s="1"/>
      <c r="M89" s="1"/>
      <c r="N89" s="1"/>
      <c r="O89" s="1"/>
      <c r="P89" s="1"/>
      <c r="Q89" s="1"/>
      <c r="R89" s="1"/>
      <c r="S89" s="1"/>
      <c r="T89" s="1"/>
    </row>
    <row r="90" spans="1:20" s="149" customFormat="1" x14ac:dyDescent="0.45">
      <c r="A90" s="1"/>
      <c r="B90" s="1"/>
      <c r="C90" s="2"/>
      <c r="D90" s="1"/>
      <c r="E90" s="1"/>
      <c r="F90" s="1"/>
      <c r="G90" s="1"/>
      <c r="H90" s="1"/>
      <c r="I90" s="1"/>
      <c r="J90" s="1"/>
      <c r="K90" s="1"/>
      <c r="L90" s="1"/>
      <c r="M90" s="1"/>
      <c r="N90" s="1"/>
      <c r="O90" s="1"/>
      <c r="P90" s="1"/>
      <c r="Q90" s="1"/>
      <c r="R90" s="1"/>
      <c r="S90" s="1"/>
      <c r="T90" s="1"/>
    </row>
    <row r="91" spans="1:20" s="149" customFormat="1" x14ac:dyDescent="0.45">
      <c r="A91" s="1"/>
      <c r="B91" s="1"/>
      <c r="C91" s="2"/>
      <c r="D91" s="1"/>
      <c r="E91" s="1"/>
      <c r="F91" s="1"/>
      <c r="G91" s="1"/>
      <c r="H91" s="1"/>
      <c r="I91" s="1"/>
      <c r="J91" s="1"/>
      <c r="K91" s="1"/>
      <c r="L91" s="1"/>
      <c r="M91" s="1"/>
      <c r="N91" s="1"/>
      <c r="O91" s="1"/>
      <c r="P91" s="1"/>
      <c r="Q91" s="1"/>
      <c r="R91" s="1"/>
      <c r="S91" s="1"/>
      <c r="T91" s="1"/>
    </row>
    <row r="92" spans="1:20" x14ac:dyDescent="0.45">
      <c r="T92" s="1"/>
    </row>
    <row r="93" spans="1:20" x14ac:dyDescent="0.45">
      <c r="T93" s="1"/>
    </row>
    <row r="94" spans="1:20" x14ac:dyDescent="0.45">
      <c r="T94" s="1"/>
    </row>
    <row r="95" spans="1:20" x14ac:dyDescent="0.45">
      <c r="T95" s="1"/>
    </row>
    <row r="96" spans="1:20" x14ac:dyDescent="0.45">
      <c r="T96" s="1"/>
    </row>
    <row r="97" spans="3:3" s="1" customFormat="1" x14ac:dyDescent="0.45">
      <c r="C97" s="2"/>
    </row>
    <row r="98" spans="3:3" s="1" customFormat="1" x14ac:dyDescent="0.45">
      <c r="C98" s="2"/>
    </row>
    <row r="99" spans="3:3" s="1" customFormat="1" x14ac:dyDescent="0.45">
      <c r="C99" s="2"/>
    </row>
    <row r="100" spans="3:3" s="1" customFormat="1" x14ac:dyDescent="0.45">
      <c r="C100" s="2"/>
    </row>
    <row r="101" spans="3:3" s="1" customFormat="1" x14ac:dyDescent="0.45">
      <c r="C101" s="2"/>
    </row>
    <row r="102" spans="3:3" s="1" customFormat="1" x14ac:dyDescent="0.45">
      <c r="C102" s="2"/>
    </row>
    <row r="103" spans="3:3" s="1" customFormat="1" x14ac:dyDescent="0.45">
      <c r="C103" s="2"/>
    </row>
    <row r="104" spans="3:3" s="1" customFormat="1" x14ac:dyDescent="0.45">
      <c r="C104" s="2"/>
    </row>
    <row r="105" spans="3:3" s="1" customFormat="1" x14ac:dyDescent="0.45">
      <c r="C105" s="2"/>
    </row>
    <row r="106" spans="3:3" s="1" customFormat="1" x14ac:dyDescent="0.45">
      <c r="C106" s="2"/>
    </row>
    <row r="107" spans="3:3" s="1" customFormat="1" x14ac:dyDescent="0.45">
      <c r="C107" s="2"/>
    </row>
    <row r="108" spans="3:3" s="1" customFormat="1" x14ac:dyDescent="0.45">
      <c r="C108" s="2"/>
    </row>
    <row r="109" spans="3:3" s="1" customFormat="1" x14ac:dyDescent="0.45">
      <c r="C109" s="2"/>
    </row>
    <row r="110" spans="3:3" s="1" customFormat="1" x14ac:dyDescent="0.45">
      <c r="C110" s="2"/>
    </row>
    <row r="111" spans="3:3" s="1" customFormat="1" x14ac:dyDescent="0.45">
      <c r="C111" s="2"/>
    </row>
    <row r="112" spans="3:3" s="1" customFormat="1" x14ac:dyDescent="0.45">
      <c r="C112" s="2"/>
    </row>
    <row r="113" spans="3:3" s="1" customFormat="1" x14ac:dyDescent="0.45">
      <c r="C113" s="2"/>
    </row>
    <row r="114" spans="3:3" s="1" customFormat="1" x14ac:dyDescent="0.45">
      <c r="C114" s="2"/>
    </row>
    <row r="115" spans="3:3" s="1" customFormat="1" x14ac:dyDescent="0.45">
      <c r="C115" s="2"/>
    </row>
    <row r="116" spans="3:3" s="1" customFormat="1" x14ac:dyDescent="0.45">
      <c r="C116" s="2"/>
    </row>
    <row r="117" spans="3:3" s="1" customFormat="1" x14ac:dyDescent="0.45">
      <c r="C117" s="2"/>
    </row>
    <row r="118" spans="3:3" s="1" customFormat="1" x14ac:dyDescent="0.45">
      <c r="C118" s="2"/>
    </row>
    <row r="119" spans="3:3" s="1" customFormat="1" x14ac:dyDescent="0.45">
      <c r="C119" s="2"/>
    </row>
    <row r="120" spans="3:3" s="1" customFormat="1" x14ac:dyDescent="0.45">
      <c r="C120" s="2"/>
    </row>
    <row r="121" spans="3:3" s="1" customFormat="1" x14ac:dyDescent="0.45">
      <c r="C121" s="2"/>
    </row>
    <row r="122" spans="3:3" s="1" customFormat="1" x14ac:dyDescent="0.45">
      <c r="C122" s="2"/>
    </row>
    <row r="123" spans="3:3" s="1" customFormat="1" x14ac:dyDescent="0.45">
      <c r="C123" s="2"/>
    </row>
    <row r="124" spans="3:3" s="1" customFormat="1" x14ac:dyDescent="0.45">
      <c r="C124" s="2"/>
    </row>
    <row r="125" spans="3:3" s="1" customFormat="1" x14ac:dyDescent="0.45">
      <c r="C125" s="2"/>
    </row>
    <row r="126" spans="3:3" s="1" customFormat="1" x14ac:dyDescent="0.45">
      <c r="C126" s="2"/>
    </row>
    <row r="127" spans="3:3" s="1" customFormat="1" x14ac:dyDescent="0.45">
      <c r="C127" s="2"/>
    </row>
    <row r="128" spans="3:3" s="1" customFormat="1" x14ac:dyDescent="0.45">
      <c r="C128" s="2"/>
    </row>
    <row r="129" spans="3:3" s="1" customFormat="1" x14ac:dyDescent="0.45">
      <c r="C129" s="2"/>
    </row>
    <row r="130" spans="3:3" s="1" customFormat="1" x14ac:dyDescent="0.45">
      <c r="C130" s="2"/>
    </row>
    <row r="131" spans="3:3" s="1" customFormat="1" x14ac:dyDescent="0.45">
      <c r="C131" s="2"/>
    </row>
    <row r="132" spans="3:3" s="1" customFormat="1" x14ac:dyDescent="0.45">
      <c r="C132" s="2"/>
    </row>
    <row r="133" spans="3:3" s="1" customFormat="1" x14ac:dyDescent="0.45">
      <c r="C133" s="2"/>
    </row>
    <row r="134" spans="3:3" s="1" customFormat="1" x14ac:dyDescent="0.45">
      <c r="C134" s="2"/>
    </row>
    <row r="135" spans="3:3" s="1" customFormat="1" x14ac:dyDescent="0.45">
      <c r="C135" s="2"/>
    </row>
    <row r="136" spans="3:3" s="1" customFormat="1" x14ac:dyDescent="0.45">
      <c r="C136" s="2"/>
    </row>
    <row r="137" spans="3:3" s="1" customFormat="1" x14ac:dyDescent="0.45">
      <c r="C137" s="2"/>
    </row>
    <row r="138" spans="3:3" s="1" customFormat="1" x14ac:dyDescent="0.45">
      <c r="C138" s="2"/>
    </row>
    <row r="139" spans="3:3" s="1" customFormat="1" x14ac:dyDescent="0.45">
      <c r="C139" s="2"/>
    </row>
    <row r="140" spans="3:3" s="1" customFormat="1" x14ac:dyDescent="0.45">
      <c r="C140" s="2"/>
    </row>
    <row r="141" spans="3:3" s="1" customFormat="1" x14ac:dyDescent="0.45">
      <c r="C141" s="2"/>
    </row>
    <row r="142" spans="3:3" s="1" customFormat="1" x14ac:dyDescent="0.45">
      <c r="C142" s="2"/>
    </row>
    <row r="143" spans="3:3" s="1" customFormat="1" x14ac:dyDescent="0.45">
      <c r="C143" s="2"/>
    </row>
    <row r="144" spans="3:3" s="1" customFormat="1" x14ac:dyDescent="0.45">
      <c r="C144" s="2"/>
    </row>
    <row r="145" spans="3:3" s="1" customFormat="1" x14ac:dyDescent="0.45">
      <c r="C145" s="2"/>
    </row>
    <row r="146" spans="3:3" s="1" customFormat="1" x14ac:dyDescent="0.45">
      <c r="C146" s="2"/>
    </row>
    <row r="147" spans="3:3" s="1" customFormat="1" x14ac:dyDescent="0.45">
      <c r="C147" s="2"/>
    </row>
    <row r="148" spans="3:3" s="1" customFormat="1" x14ac:dyDescent="0.45">
      <c r="C148" s="2"/>
    </row>
    <row r="149" spans="3:3" s="1" customFormat="1" x14ac:dyDescent="0.45">
      <c r="C149" s="2"/>
    </row>
    <row r="150" spans="3:3" s="1" customFormat="1" x14ac:dyDescent="0.45">
      <c r="C150" s="2"/>
    </row>
    <row r="151" spans="3:3" s="1" customFormat="1" x14ac:dyDescent="0.45">
      <c r="C151" s="2"/>
    </row>
    <row r="152" spans="3:3" s="1" customFormat="1" x14ac:dyDescent="0.45">
      <c r="C152" s="2"/>
    </row>
    <row r="153" spans="3:3" s="1" customFormat="1" x14ac:dyDescent="0.45">
      <c r="C153" s="2"/>
    </row>
    <row r="154" spans="3:3" s="1" customFormat="1" x14ac:dyDescent="0.45">
      <c r="C154" s="2"/>
    </row>
    <row r="155" spans="3:3" s="1" customFormat="1" x14ac:dyDescent="0.45">
      <c r="C155" s="2"/>
    </row>
    <row r="156" spans="3:3" s="1" customFormat="1" x14ac:dyDescent="0.45">
      <c r="C156" s="2"/>
    </row>
    <row r="157" spans="3:3" s="1" customFormat="1" x14ac:dyDescent="0.45">
      <c r="C157" s="2"/>
    </row>
    <row r="158" spans="3:3" s="1" customFormat="1" x14ac:dyDescent="0.45">
      <c r="C158" s="2"/>
    </row>
    <row r="159" spans="3:3" s="1" customFormat="1" x14ac:dyDescent="0.45">
      <c r="C159" s="2"/>
    </row>
    <row r="160" spans="3:3" s="1" customFormat="1" x14ac:dyDescent="0.45">
      <c r="C160" s="2"/>
    </row>
    <row r="161" spans="3:3" s="1" customFormat="1" x14ac:dyDescent="0.45">
      <c r="C161" s="2"/>
    </row>
    <row r="162" spans="3:3" s="1" customFormat="1" x14ac:dyDescent="0.45">
      <c r="C162" s="2"/>
    </row>
    <row r="163" spans="3:3" s="1" customFormat="1" x14ac:dyDescent="0.45">
      <c r="C163" s="2"/>
    </row>
    <row r="164" spans="3:3" s="1" customFormat="1" x14ac:dyDescent="0.45">
      <c r="C164" s="2"/>
    </row>
    <row r="165" spans="3:3" s="1" customFormat="1" x14ac:dyDescent="0.45">
      <c r="C165" s="2"/>
    </row>
    <row r="166" spans="3:3" s="1" customFormat="1" x14ac:dyDescent="0.45">
      <c r="C166" s="2"/>
    </row>
    <row r="167" spans="3:3" s="1" customFormat="1" x14ac:dyDescent="0.45">
      <c r="C167" s="2"/>
    </row>
    <row r="168" spans="3:3" s="1" customFormat="1" x14ac:dyDescent="0.45">
      <c r="C168" s="2"/>
    </row>
    <row r="169" spans="3:3" s="1" customFormat="1" x14ac:dyDescent="0.45">
      <c r="C169" s="2"/>
    </row>
    <row r="170" spans="3:3" s="1" customFormat="1" x14ac:dyDescent="0.45">
      <c r="C170" s="2"/>
    </row>
    <row r="171" spans="3:3" s="1" customFormat="1" x14ac:dyDescent="0.45">
      <c r="C171" s="2"/>
    </row>
    <row r="172" spans="3:3" s="1" customFormat="1" x14ac:dyDescent="0.45">
      <c r="C172" s="2"/>
    </row>
    <row r="173" spans="3:3" s="1" customFormat="1" x14ac:dyDescent="0.45">
      <c r="C173" s="2"/>
    </row>
    <row r="174" spans="3:3" s="1" customFormat="1" x14ac:dyDescent="0.45">
      <c r="C174" s="2"/>
    </row>
    <row r="175" spans="3:3" s="1" customFormat="1" x14ac:dyDescent="0.45">
      <c r="C175" s="2"/>
    </row>
    <row r="176" spans="3:3" s="1" customFormat="1" x14ac:dyDescent="0.45">
      <c r="C176" s="2"/>
    </row>
    <row r="177" spans="3:3" s="1" customFormat="1" x14ac:dyDescent="0.45">
      <c r="C177" s="2"/>
    </row>
    <row r="178" spans="3:3" s="1" customFormat="1" x14ac:dyDescent="0.45">
      <c r="C178" s="2"/>
    </row>
    <row r="179" spans="3:3" s="1" customFormat="1" x14ac:dyDescent="0.45">
      <c r="C179" s="2"/>
    </row>
    <row r="180" spans="3:3" s="1" customFormat="1" x14ac:dyDescent="0.45">
      <c r="C180" s="2"/>
    </row>
    <row r="181" spans="3:3" s="1" customFormat="1" x14ac:dyDescent="0.45">
      <c r="C181" s="2"/>
    </row>
    <row r="182" spans="3:3" s="1" customFormat="1" x14ac:dyDescent="0.45">
      <c r="C182" s="2"/>
    </row>
    <row r="183" spans="3:3" s="1" customFormat="1" x14ac:dyDescent="0.45">
      <c r="C183" s="2"/>
    </row>
    <row r="184" spans="3:3" s="1" customFormat="1" x14ac:dyDescent="0.45">
      <c r="C184" s="2"/>
    </row>
    <row r="185" spans="3:3" s="1" customFormat="1" x14ac:dyDescent="0.45">
      <c r="C185" s="2"/>
    </row>
    <row r="186" spans="3:3" s="1" customFormat="1" x14ac:dyDescent="0.45">
      <c r="C186" s="2"/>
    </row>
    <row r="187" spans="3:3" s="1" customFormat="1" x14ac:dyDescent="0.45">
      <c r="C187" s="2"/>
    </row>
    <row r="188" spans="3:3" s="1" customFormat="1" x14ac:dyDescent="0.45">
      <c r="C188" s="2"/>
    </row>
    <row r="189" spans="3:3" s="1" customFormat="1" x14ac:dyDescent="0.45">
      <c r="C189" s="2"/>
    </row>
    <row r="190" spans="3:3" s="1" customFormat="1" x14ac:dyDescent="0.45">
      <c r="C190" s="2"/>
    </row>
    <row r="191" spans="3:3" s="1" customFormat="1" x14ac:dyDescent="0.45">
      <c r="C191" s="2"/>
    </row>
    <row r="192" spans="3:3" s="1" customFormat="1" x14ac:dyDescent="0.45">
      <c r="C192" s="2"/>
    </row>
    <row r="193" spans="3:3" s="1" customFormat="1" x14ac:dyDescent="0.45">
      <c r="C193" s="2"/>
    </row>
    <row r="194" spans="3:3" s="1" customFormat="1" x14ac:dyDescent="0.45">
      <c r="C194" s="2"/>
    </row>
    <row r="195" spans="3:3" s="1" customFormat="1" x14ac:dyDescent="0.45">
      <c r="C195" s="2"/>
    </row>
    <row r="196" spans="3:3" s="1" customFormat="1" x14ac:dyDescent="0.45">
      <c r="C196" s="2"/>
    </row>
    <row r="197" spans="3:3" s="1" customFormat="1" x14ac:dyDescent="0.45">
      <c r="C197" s="2"/>
    </row>
    <row r="198" spans="3:3" s="1" customFormat="1" x14ac:dyDescent="0.45">
      <c r="C198" s="2"/>
    </row>
    <row r="199" spans="3:3" s="1" customFormat="1" x14ac:dyDescent="0.45">
      <c r="C199" s="2"/>
    </row>
    <row r="200" spans="3:3" s="1" customFormat="1" x14ac:dyDescent="0.45">
      <c r="C200" s="2"/>
    </row>
    <row r="201" spans="3:3" s="1" customFormat="1" x14ac:dyDescent="0.45">
      <c r="C201" s="2"/>
    </row>
    <row r="202" spans="3:3" s="1" customFormat="1" x14ac:dyDescent="0.45">
      <c r="C202" s="2"/>
    </row>
    <row r="203" spans="3:3" s="1" customFormat="1" x14ac:dyDescent="0.45">
      <c r="C203" s="2"/>
    </row>
    <row r="204" spans="3:3" s="1" customFormat="1" x14ac:dyDescent="0.45">
      <c r="C204" s="2"/>
    </row>
    <row r="205" spans="3:3" s="1" customFormat="1" x14ac:dyDescent="0.45">
      <c r="C205" s="2"/>
    </row>
    <row r="206" spans="3:3" s="1" customFormat="1" x14ac:dyDescent="0.45">
      <c r="C206" s="2"/>
    </row>
    <row r="207" spans="3:3" s="1" customFormat="1" x14ac:dyDescent="0.45">
      <c r="C207" s="2"/>
    </row>
    <row r="208" spans="3:3" s="1" customFormat="1" x14ac:dyDescent="0.45">
      <c r="C208" s="2"/>
    </row>
    <row r="209" spans="3:3" s="1" customFormat="1" x14ac:dyDescent="0.45">
      <c r="C209" s="2"/>
    </row>
    <row r="210" spans="3:3" s="1" customFormat="1" x14ac:dyDescent="0.45">
      <c r="C210" s="2"/>
    </row>
    <row r="211" spans="3:3" s="1" customFormat="1" x14ac:dyDescent="0.45">
      <c r="C211" s="2"/>
    </row>
    <row r="212" spans="3:3" s="1" customFormat="1" x14ac:dyDescent="0.45">
      <c r="C212" s="2"/>
    </row>
    <row r="213" spans="3:3" s="1" customFormat="1" x14ac:dyDescent="0.45">
      <c r="C213" s="2"/>
    </row>
    <row r="214" spans="3:3" s="1" customFormat="1" x14ac:dyDescent="0.45">
      <c r="C214" s="2"/>
    </row>
    <row r="215" spans="3:3" s="1" customFormat="1" x14ac:dyDescent="0.45">
      <c r="C215" s="2"/>
    </row>
    <row r="216" spans="3:3" s="1" customFormat="1" x14ac:dyDescent="0.45">
      <c r="C216" s="2"/>
    </row>
    <row r="217" spans="3:3" s="1" customFormat="1" x14ac:dyDescent="0.45">
      <c r="C217" s="2"/>
    </row>
    <row r="218" spans="3:3" s="1" customFormat="1" x14ac:dyDescent="0.45">
      <c r="C218" s="2"/>
    </row>
    <row r="219" spans="3:3" s="1" customFormat="1" x14ac:dyDescent="0.45">
      <c r="C219" s="2"/>
    </row>
    <row r="220" spans="3:3" s="1" customFormat="1" x14ac:dyDescent="0.45">
      <c r="C220" s="2"/>
    </row>
    <row r="221" spans="3:3" s="1" customFormat="1" x14ac:dyDescent="0.45">
      <c r="C221" s="2"/>
    </row>
    <row r="222" spans="3:3" s="1" customFormat="1" x14ac:dyDescent="0.45">
      <c r="C222" s="2"/>
    </row>
    <row r="223" spans="3:3" s="1" customFormat="1" x14ac:dyDescent="0.45">
      <c r="C223" s="2"/>
    </row>
    <row r="224" spans="3:3" s="1" customFormat="1" x14ac:dyDescent="0.45">
      <c r="C224" s="2"/>
    </row>
    <row r="225" spans="3:3" s="1" customFormat="1" x14ac:dyDescent="0.45">
      <c r="C225" s="2"/>
    </row>
    <row r="226" spans="3:3" s="1" customFormat="1" x14ac:dyDescent="0.45">
      <c r="C226" s="2"/>
    </row>
    <row r="227" spans="3:3" s="1" customFormat="1" x14ac:dyDescent="0.45">
      <c r="C227" s="2"/>
    </row>
    <row r="228" spans="3:3" s="1" customFormat="1" x14ac:dyDescent="0.45">
      <c r="C228" s="2"/>
    </row>
    <row r="229" spans="3:3" s="1" customFormat="1" x14ac:dyDescent="0.45">
      <c r="C229" s="2"/>
    </row>
    <row r="230" spans="3:3" s="1" customFormat="1" x14ac:dyDescent="0.45">
      <c r="C230" s="2"/>
    </row>
    <row r="231" spans="3:3" s="1" customFormat="1" x14ac:dyDescent="0.45">
      <c r="C231" s="2"/>
    </row>
    <row r="232" spans="3:3" s="1" customFormat="1" x14ac:dyDescent="0.45">
      <c r="C232" s="2"/>
    </row>
    <row r="233" spans="3:3" s="1" customFormat="1" x14ac:dyDescent="0.45">
      <c r="C233" s="2"/>
    </row>
    <row r="234" spans="3:3" s="1" customFormat="1" x14ac:dyDescent="0.45">
      <c r="C234" s="2"/>
    </row>
    <row r="235" spans="3:3" s="1" customFormat="1" x14ac:dyDescent="0.45">
      <c r="C235" s="2"/>
    </row>
    <row r="236" spans="3:3" s="1" customFormat="1" x14ac:dyDescent="0.45">
      <c r="C236" s="2"/>
    </row>
    <row r="237" spans="3:3" s="1" customFormat="1" x14ac:dyDescent="0.45">
      <c r="C237" s="2"/>
    </row>
    <row r="238" spans="3:3" s="1" customFormat="1" x14ac:dyDescent="0.45">
      <c r="C238" s="2"/>
    </row>
    <row r="239" spans="3:3" s="1" customFormat="1" x14ac:dyDescent="0.45">
      <c r="C239" s="2"/>
    </row>
    <row r="240" spans="3:3" s="1" customFormat="1" x14ac:dyDescent="0.45">
      <c r="C240" s="2"/>
    </row>
    <row r="241" spans="3:3" s="1" customFormat="1" x14ac:dyDescent="0.45">
      <c r="C241" s="2"/>
    </row>
    <row r="242" spans="3:3" s="1" customFormat="1" x14ac:dyDescent="0.45">
      <c r="C242" s="2"/>
    </row>
    <row r="243" spans="3:3" s="1" customFormat="1" x14ac:dyDescent="0.45">
      <c r="C243" s="2"/>
    </row>
    <row r="244" spans="3:3" s="1" customFormat="1" x14ac:dyDescent="0.45">
      <c r="C244" s="2"/>
    </row>
    <row r="245" spans="3:3" s="1" customFormat="1" x14ac:dyDescent="0.45">
      <c r="C245" s="2"/>
    </row>
    <row r="246" spans="3:3" s="1" customFormat="1" x14ac:dyDescent="0.45">
      <c r="C246" s="2"/>
    </row>
    <row r="247" spans="3:3" s="1" customFormat="1" x14ac:dyDescent="0.45">
      <c r="C247" s="2"/>
    </row>
    <row r="248" spans="3:3" s="1" customFormat="1" x14ac:dyDescent="0.45">
      <c r="C248" s="2"/>
    </row>
    <row r="249" spans="3:3" s="1" customFormat="1" x14ac:dyDescent="0.45">
      <c r="C249" s="2"/>
    </row>
    <row r="250" spans="3:3" s="1" customFormat="1" x14ac:dyDescent="0.45">
      <c r="C250" s="2"/>
    </row>
    <row r="251" spans="3:3" s="1" customFormat="1" x14ac:dyDescent="0.45">
      <c r="C251" s="2"/>
    </row>
    <row r="252" spans="3:3" s="1" customFormat="1" x14ac:dyDescent="0.45">
      <c r="C252" s="2"/>
    </row>
    <row r="253" spans="3:3" s="1" customFormat="1" x14ac:dyDescent="0.45">
      <c r="C253" s="2"/>
    </row>
    <row r="254" spans="3:3" s="1" customFormat="1" x14ac:dyDescent="0.45">
      <c r="C254" s="2"/>
    </row>
    <row r="255" spans="3:3" s="1" customFormat="1" x14ac:dyDescent="0.45">
      <c r="C255" s="2"/>
    </row>
    <row r="256" spans="3:3" s="1" customFormat="1" x14ac:dyDescent="0.45">
      <c r="C256" s="2"/>
    </row>
    <row r="257" spans="3:3" s="1" customFormat="1" x14ac:dyDescent="0.45">
      <c r="C257" s="2"/>
    </row>
    <row r="258" spans="3:3" s="1" customFormat="1" x14ac:dyDescent="0.45">
      <c r="C258" s="2"/>
    </row>
    <row r="259" spans="3:3" s="1" customFormat="1" x14ac:dyDescent="0.45">
      <c r="C259" s="2"/>
    </row>
    <row r="260" spans="3:3" s="1" customFormat="1" x14ac:dyDescent="0.45">
      <c r="C260" s="2"/>
    </row>
    <row r="261" spans="3:3" s="1" customFormat="1" x14ac:dyDescent="0.45">
      <c r="C261" s="2"/>
    </row>
    <row r="262" spans="3:3" s="1" customFormat="1" x14ac:dyDescent="0.45">
      <c r="C262" s="2"/>
    </row>
    <row r="263" spans="3:3" s="1" customFormat="1" x14ac:dyDescent="0.45">
      <c r="C263" s="2"/>
    </row>
    <row r="264" spans="3:3" s="1" customFormat="1" x14ac:dyDescent="0.45">
      <c r="C264" s="2"/>
    </row>
    <row r="265" spans="3:3" s="1" customFormat="1" x14ac:dyDescent="0.45">
      <c r="C265" s="2"/>
    </row>
    <row r="266" spans="3:3" s="1" customFormat="1" x14ac:dyDescent="0.45">
      <c r="C266" s="2"/>
    </row>
    <row r="267" spans="3:3" s="1" customFormat="1" x14ac:dyDescent="0.45">
      <c r="C267" s="2"/>
    </row>
    <row r="268" spans="3:3" s="1" customFormat="1" x14ac:dyDescent="0.45">
      <c r="C268" s="2"/>
    </row>
    <row r="269" spans="3:3" s="1" customFormat="1" x14ac:dyDescent="0.45">
      <c r="C269" s="2"/>
    </row>
    <row r="270" spans="3:3" s="1" customFormat="1" x14ac:dyDescent="0.45">
      <c r="C270" s="2"/>
    </row>
    <row r="271" spans="3:3" s="1" customFormat="1" x14ac:dyDescent="0.45">
      <c r="C271" s="2"/>
    </row>
    <row r="272" spans="3:3" s="1" customFormat="1" x14ac:dyDescent="0.45">
      <c r="C272" s="2"/>
    </row>
    <row r="273" spans="3:3" s="1" customFormat="1" x14ac:dyDescent="0.45">
      <c r="C273" s="2"/>
    </row>
    <row r="274" spans="3:3" s="1" customFormat="1" x14ac:dyDescent="0.45">
      <c r="C274" s="2"/>
    </row>
    <row r="275" spans="3:3" s="1" customFormat="1" x14ac:dyDescent="0.45">
      <c r="C275" s="2"/>
    </row>
    <row r="276" spans="3:3" s="1" customFormat="1" x14ac:dyDescent="0.45">
      <c r="C276" s="2"/>
    </row>
    <row r="277" spans="3:3" s="1" customFormat="1" x14ac:dyDescent="0.45">
      <c r="C277" s="2"/>
    </row>
    <row r="278" spans="3:3" s="1" customFormat="1" x14ac:dyDescent="0.45">
      <c r="C278" s="2"/>
    </row>
    <row r="279" spans="3:3" s="1" customFormat="1" x14ac:dyDescent="0.45">
      <c r="C279" s="2"/>
    </row>
    <row r="280" spans="3:3" s="1" customFormat="1" x14ac:dyDescent="0.45">
      <c r="C280" s="2"/>
    </row>
    <row r="281" spans="3:3" s="1" customFormat="1" x14ac:dyDescent="0.45">
      <c r="C281" s="2"/>
    </row>
    <row r="282" spans="3:3" s="1" customFormat="1" x14ac:dyDescent="0.45">
      <c r="C282" s="2"/>
    </row>
    <row r="283" spans="3:3" s="1" customFormat="1" x14ac:dyDescent="0.45">
      <c r="C283" s="2"/>
    </row>
    <row r="284" spans="3:3" s="1" customFormat="1" x14ac:dyDescent="0.45">
      <c r="C284" s="2"/>
    </row>
    <row r="285" spans="3:3" s="1" customFormat="1" x14ac:dyDescent="0.45">
      <c r="C285" s="2"/>
    </row>
    <row r="286" spans="3:3" s="1" customFormat="1" x14ac:dyDescent="0.45">
      <c r="C286" s="2"/>
    </row>
  </sheetData>
  <sheetProtection selectLockedCells="1"/>
  <dataConsolidate/>
  <mergeCells count="36">
    <mergeCell ref="C26:D26"/>
    <mergeCell ref="C27:D27"/>
    <mergeCell ref="C28:D28"/>
    <mergeCell ref="E40:H40"/>
    <mergeCell ref="E26:H26"/>
    <mergeCell ref="E27:H27"/>
    <mergeCell ref="E28:H28"/>
    <mergeCell ref="E29:H29"/>
    <mergeCell ref="E30:H30"/>
    <mergeCell ref="E36:H36"/>
    <mergeCell ref="E37:H37"/>
    <mergeCell ref="E38:H38"/>
    <mergeCell ref="E39:H39"/>
    <mergeCell ref="E34:H34"/>
    <mergeCell ref="E35:H35"/>
    <mergeCell ref="E19:H19"/>
    <mergeCell ref="E20:H20"/>
    <mergeCell ref="B33:D33"/>
    <mergeCell ref="E22:H22"/>
    <mergeCell ref="C23:D23"/>
    <mergeCell ref="C24:D24"/>
    <mergeCell ref="E21:H21"/>
    <mergeCell ref="C29:D29"/>
    <mergeCell ref="C20:D20"/>
    <mergeCell ref="C21:D21"/>
    <mergeCell ref="C30:D30"/>
    <mergeCell ref="E23:H23"/>
    <mergeCell ref="E24:H24"/>
    <mergeCell ref="E25:H25"/>
    <mergeCell ref="C19:D19"/>
    <mergeCell ref="C25:D25"/>
    <mergeCell ref="B7:D7"/>
    <mergeCell ref="E18:H18"/>
    <mergeCell ref="G13:H13"/>
    <mergeCell ref="G14:H14"/>
    <mergeCell ref="B9:D9"/>
  </mergeCells>
  <phoneticPr fontId="19" type="noConversion"/>
  <conditionalFormatting sqref="E56">
    <cfRule type="containsText" dxfId="3" priority="44" operator="containsText" text="You">
      <formula>NOT(ISERROR(SEARCH("You",E56)))</formula>
    </cfRule>
  </conditionalFormatting>
  <conditionalFormatting sqref="E13:F13">
    <cfRule type="dataBar" priority="45">
      <dataBar>
        <cfvo type="num" val="0"/>
        <cfvo type="num" val="30"/>
        <color rgb="FF007C6B"/>
      </dataBar>
    </cfRule>
  </conditionalFormatting>
  <conditionalFormatting sqref="H43:H56">
    <cfRule type="containsText" dxfId="2" priority="2" operator="containsText" text="No Answer">
      <formula>NOT(ISERROR(SEARCH("No Answer",H43)))</formula>
    </cfRule>
  </conditionalFormatting>
  <conditionalFormatting sqref="K43:K56">
    <cfRule type="containsText" dxfId="1" priority="1" operator="containsText" text="Y">
      <formula>NOT(ISERROR(SEARCH("Y",K43)))</formula>
    </cfRule>
  </conditionalFormatting>
  <conditionalFormatting sqref="M43:S56">
    <cfRule type="notContainsBlanks" dxfId="0" priority="3">
      <formula>LEN(TRIM(M43))&gt;0</formula>
    </cfRule>
  </conditionalFormatting>
  <dataValidations count="7">
    <dataValidation type="list" allowBlank="1" showInputMessage="1" showErrorMessage="1" sqref="E28:H28" xr:uid="{00000000-0002-0000-0100-000000000000}">
      <formula1>Riva</formula1>
    </dataValidation>
    <dataValidation type="list" allowBlank="1" showInputMessage="1" showErrorMessage="1" sqref="E27:H27" xr:uid="{00000000-0002-0000-0100-000001000000}">
      <formula1>Season</formula1>
    </dataValidation>
    <dataValidation type="list" allowBlank="1" showInputMessage="1" showErrorMessage="1" sqref="D35:D40 E29:H29" xr:uid="{00000000-0002-0000-0100-000002000000}">
      <formula1>YN</formula1>
    </dataValidation>
    <dataValidation type="list" allowBlank="1" showInputMessage="1" showErrorMessage="1" sqref="E26:H26" xr:uid="{00000000-0002-0000-0100-000003000000}">
      <formula1>irr</formula1>
    </dataValidation>
    <dataValidation type="list" allowBlank="1" showInputMessage="1" showErrorMessage="1" sqref="E24:H24" xr:uid="{00000000-0002-0000-0100-000004000000}">
      <formula1>Size</formula1>
    </dataValidation>
    <dataValidation type="list" allowBlank="1" showInputMessage="1" showErrorMessage="1" sqref="E25:H25" xr:uid="{00000000-0002-0000-0100-000005000000}">
      <formula1>FS</formula1>
    </dataValidation>
    <dataValidation type="list" allowBlank="1" showInputMessage="1" showErrorMessage="1" sqref="G43:G56" xr:uid="{00000000-0002-0000-0100-000006000000}">
      <formula1>"a,b,c"</formula1>
    </dataValidation>
  </dataValidations>
  <pageMargins left="0.70000000000000007" right="0.70000000000000007" top="0.75000000000000011" bottom="0.75000000000000011" header="0.30000000000000004" footer="0.30000000000000004"/>
  <pageSetup paperSize="9" scale="24"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df0b58f-4e70-49a7-ba81-68b73997b502">
      <Terms xmlns="http://schemas.microsoft.com/office/infopath/2007/PartnerControls"/>
    </lcf76f155ced4ddcb4097134ff3c332f>
    <TaxCatchAll xmlns="f42da32d-2123-4d05-a2d1-0eec5ed03ee8" xsi:nil="true"/>
    <SharedWithUsers xmlns="f42da32d-2123-4d05-a2d1-0eec5ed03ee8">
      <UserInfo>
        <DisplayName/>
        <AccountId xsi:nil="true"/>
        <AccountType/>
      </UserInfo>
    </SharedWithUsers>
    <MediaLengthInSeconds xmlns="6df0b58f-4e70-49a7-ba81-68b73997b50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C99BA696FDFED4D925EDABEDED29985" ma:contentTypeVersion="17" ma:contentTypeDescription="Create a new document." ma:contentTypeScope="" ma:versionID="c1ba91b00407cf23f2b1d6797fa484b1">
  <xsd:schema xmlns:xsd="http://www.w3.org/2001/XMLSchema" xmlns:xs="http://www.w3.org/2001/XMLSchema" xmlns:p="http://schemas.microsoft.com/office/2006/metadata/properties" xmlns:ns2="6df0b58f-4e70-49a7-ba81-68b73997b502" xmlns:ns3="f42da32d-2123-4d05-a2d1-0eec5ed03ee8" targetNamespace="http://schemas.microsoft.com/office/2006/metadata/properties" ma:root="true" ma:fieldsID="8675241d51fe014b8d7c1a37f8fdadce" ns2:_="" ns3:_="">
    <xsd:import namespace="6df0b58f-4e70-49a7-ba81-68b73997b502"/>
    <xsd:import namespace="f42da32d-2123-4d05-a2d1-0eec5ed03ee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df0b58f-4e70-49a7-ba81-68b73997b5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f10f972a-80e4-497d-9155-22a98cbf559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42da32d-2123-4d05-a2d1-0eec5ed03ee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7eb00e9c-0193-4552-846e-cb6907f0f274}" ma:internalName="TaxCatchAll" ma:showField="CatchAllData" ma:web="f42da32d-2123-4d05-a2d1-0eec5ed03ee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F6C397-F82B-4D02-BB3E-0D93DF978FA1}">
  <ds:schemaRefs>
    <ds:schemaRef ds:uri="http://schemas.openxmlformats.org/package/2006/metadata/core-properties"/>
    <ds:schemaRef ds:uri="http://purl.org/dc/terms/"/>
    <ds:schemaRef ds:uri="f42da32d-2123-4d05-a2d1-0eec5ed03ee8"/>
    <ds:schemaRef ds:uri="http://schemas.microsoft.com/office/2006/metadata/properties"/>
    <ds:schemaRef ds:uri="http://purl.org/dc/dcmitype/"/>
    <ds:schemaRef ds:uri="http://schemas.microsoft.com/office/2006/documentManagement/types"/>
    <ds:schemaRef ds:uri="6df0b58f-4e70-49a7-ba81-68b73997b502"/>
    <ds:schemaRef ds:uri="http://purl.org/dc/elements/1.1/"/>
    <ds:schemaRef ds:uri="http://www.w3.org/XML/1998/namespace"/>
    <ds:schemaRef ds:uri="http://schemas.microsoft.com/office/infopath/2007/PartnerControls"/>
  </ds:schemaRefs>
</ds:datastoreItem>
</file>

<file path=customXml/itemProps2.xml><?xml version="1.0" encoding="utf-8"?>
<ds:datastoreItem xmlns:ds="http://schemas.openxmlformats.org/officeDocument/2006/customXml" ds:itemID="{2A8BC8F5-DDD3-4122-A056-03D458AA4849}"/>
</file>

<file path=customXml/itemProps3.xml><?xml version="1.0" encoding="utf-8"?>
<ds:datastoreItem xmlns:ds="http://schemas.openxmlformats.org/officeDocument/2006/customXml" ds:itemID="{765B99A0-9AA7-4F60-9CDA-A4EA3D6E58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14</vt:i4>
      </vt:variant>
    </vt:vector>
  </HeadingPairs>
  <TitlesOfParts>
    <vt:vector size="16" baseType="lpstr">
      <vt:lpstr>Title</vt:lpstr>
      <vt:lpstr>Checklist</vt:lpstr>
      <vt:lpstr>Five</vt:lpstr>
      <vt:lpstr>Four</vt:lpstr>
      <vt:lpstr>FS</vt:lpstr>
      <vt:lpstr>IF</vt:lpstr>
      <vt:lpstr>irr</vt:lpstr>
      <vt:lpstr>minf</vt:lpstr>
      <vt:lpstr>Minfi</vt:lpstr>
      <vt:lpstr>mint</vt:lpstr>
      <vt:lpstr>Riva</vt:lpstr>
      <vt:lpstr>Season</vt:lpstr>
      <vt:lpstr>Size</vt:lpstr>
      <vt:lpstr>three</vt:lpstr>
      <vt:lpstr>two</vt:lpstr>
      <vt:lpstr>YN</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Laurens Golverdingen</dc:creator>
  <cp:keywords/>
  <dc:description/>
  <cp:lastModifiedBy>Trusti Widiastuti</cp:lastModifiedBy>
  <cp:revision/>
  <dcterms:created xsi:type="dcterms:W3CDTF">2016-09-01T14:48:58Z</dcterms:created>
  <dcterms:modified xsi:type="dcterms:W3CDTF">2023-11-26T03:57:22Z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0x010100DC99BA696FDFED4D925EDABEDED29985</vt:lpwstr>
  </property>
  <property fmtid="{D5CDD505-2E9C-101B-9397-08002B2CF9AE}" pid="3" name="MediaServiceImageTags">
    <vt:lpwstr/>
  </property>
  <property fmtid="{D5CDD505-2E9C-101B-9397-08002B2CF9AE}" pid="4" name="Order">
    <vt:r8>1248500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